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https://inet/css/proc/fpr/0. TENDERS/2024/014. F-EDO-24-T14 - Branded promotional material/2. Launch/2. Drafts/working/final version/annexes/"/>
    </mc:Choice>
  </mc:AlternateContent>
  <xr:revisionPtr revIDLastSave="0" documentId="13_ncr:1_{60F7A94B-27A7-4C9E-B654-206610245640}" xr6:coauthVersionLast="47" xr6:coauthVersionMax="47" xr10:uidLastSave="{00000000-0000-0000-0000-000000000000}"/>
  <bookViews>
    <workbookView xWindow="-23148" yWindow="-108" windowWidth="23256" windowHeight="12456" activeTab="1" xr2:uid="{71BF5E90-D432-44DC-A60F-C6BCB9B9117C}"/>
  </bookViews>
  <sheets>
    <sheet name="summary" sheetId="1" r:id="rId1"/>
    <sheet name="1. promotional items" sheetId="2" r:id="rId2"/>
    <sheet name="2. catalogue" sheetId="3" r:id="rId3"/>
    <sheet name="3. urgent orders" sheetId="4" r:id="rId4"/>
    <sheet name="4. scenario order figures " sheetId="8" r:id="rId5"/>
    <sheet name="scenario" sheetId="6" r:id="rId6"/>
  </sheets>
  <definedNames>
    <definedName name="_xlnm.Print_Area" localSheetId="1">'1. promotional items'!$A$1:$I$59</definedName>
    <definedName name="_xlnm.Print_Area" localSheetId="4">'4. scenario order figures '!$A$1:$I$60</definedName>
    <definedName name="_xlnm.Print_Area" localSheetId="5">scenario!$A$1:$F$79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06" i="6" l="1"/>
  <c r="B105" i="6"/>
  <c r="B104" i="6"/>
  <c r="O1" i="2"/>
  <c r="A3" i="2" s="1"/>
  <c r="I8" i="8"/>
  <c r="E18" i="6"/>
  <c r="D18" i="6"/>
  <c r="E17" i="6"/>
  <c r="D17" i="6"/>
  <c r="E55" i="6"/>
  <c r="I20" i="8"/>
  <c r="I19" i="8"/>
  <c r="B107" i="6" l="1"/>
  <c r="A79" i="6" s="1"/>
  <c r="I60" i="8"/>
  <c r="I59" i="8"/>
  <c r="I58" i="8"/>
  <c r="I57" i="8"/>
  <c r="I56" i="8"/>
  <c r="I55" i="8"/>
  <c r="I46" i="8"/>
  <c r="I45" i="8"/>
  <c r="I53" i="8"/>
  <c r="I52" i="8"/>
  <c r="I51" i="8"/>
  <c r="I50" i="8"/>
  <c r="I49" i="8"/>
  <c r="I48" i="8"/>
  <c r="I43" i="8"/>
  <c r="I41" i="8"/>
  <c r="I39" i="8"/>
  <c r="I38" i="8"/>
  <c r="I37" i="8"/>
  <c r="I35" i="8"/>
  <c r="I34" i="8"/>
  <c r="I33" i="8"/>
  <c r="I32" i="8"/>
  <c r="I31" i="8"/>
  <c r="I30" i="8"/>
  <c r="I29" i="8"/>
  <c r="I27" i="8"/>
  <c r="I26" i="8"/>
  <c r="I24" i="8"/>
  <c r="I23" i="8"/>
  <c r="I22" i="8"/>
  <c r="I18" i="8"/>
  <c r="I17" i="8"/>
  <c r="I16" i="8"/>
  <c r="I14" i="8"/>
  <c r="I10" i="8"/>
  <c r="I11" i="8"/>
  <c r="I12" i="8"/>
  <c r="I9" i="8"/>
  <c r="E6" i="6"/>
  <c r="E64" i="6"/>
  <c r="F64" i="6" s="1"/>
  <c r="E69" i="6"/>
  <c r="F69" i="6" s="1"/>
  <c r="E41" i="6"/>
  <c r="D41" i="6"/>
  <c r="E25" i="6"/>
  <c r="D25" i="6"/>
  <c r="E24" i="6"/>
  <c r="D24" i="6"/>
  <c r="E22" i="6"/>
  <c r="D22" i="6"/>
  <c r="E21" i="6"/>
  <c r="D21" i="6"/>
  <c r="E20" i="6"/>
  <c r="D20" i="6"/>
  <c r="E16" i="6"/>
  <c r="D16" i="6"/>
  <c r="E15" i="6"/>
  <c r="D15" i="6"/>
  <c r="E14" i="6"/>
  <c r="D14" i="6"/>
  <c r="E12" i="6"/>
  <c r="D12" i="6"/>
  <c r="E10" i="6"/>
  <c r="D10" i="6"/>
  <c r="E9" i="6"/>
  <c r="D9" i="6"/>
  <c r="E8" i="6"/>
  <c r="D8" i="6"/>
  <c r="E7" i="6"/>
  <c r="D7" i="6"/>
  <c r="E58" i="6"/>
  <c r="D58" i="6"/>
  <c r="E57" i="6"/>
  <c r="D57" i="6"/>
  <c r="E56" i="6"/>
  <c r="D56" i="6"/>
  <c r="D55" i="6"/>
  <c r="E54" i="6"/>
  <c r="D54" i="6"/>
  <c r="E53" i="6"/>
  <c r="D53" i="6"/>
  <c r="E51" i="6"/>
  <c r="D51" i="6"/>
  <c r="E50" i="6"/>
  <c r="D50" i="6"/>
  <c r="E49" i="6"/>
  <c r="D49" i="6"/>
  <c r="E48" i="6"/>
  <c r="D48" i="6"/>
  <c r="E47" i="6"/>
  <c r="D47" i="6"/>
  <c r="E46" i="6"/>
  <c r="D46" i="6"/>
  <c r="E44" i="6"/>
  <c r="D44" i="6"/>
  <c r="E43" i="6"/>
  <c r="D43" i="6"/>
  <c r="E39" i="6"/>
  <c r="D39" i="6"/>
  <c r="E37" i="6"/>
  <c r="D37" i="6"/>
  <c r="E36" i="6"/>
  <c r="D36" i="6"/>
  <c r="E35" i="6"/>
  <c r="D35" i="6"/>
  <c r="E33" i="6"/>
  <c r="D33" i="6"/>
  <c r="E32" i="6"/>
  <c r="D32" i="6"/>
  <c r="E31" i="6"/>
  <c r="D31" i="6"/>
  <c r="E30" i="6"/>
  <c r="D30" i="6"/>
  <c r="E29" i="6"/>
  <c r="D29" i="6"/>
  <c r="E28" i="6"/>
  <c r="D28" i="6"/>
  <c r="E27" i="6"/>
  <c r="D27" i="6"/>
  <c r="F59" i="6" l="1"/>
  <c r="F71" i="6" s="1"/>
  <c r="D6"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Judit Terezia LEVENDA UNGVARINE</author>
  </authors>
  <commentList>
    <comment ref="E64" authorId="0" shapeId="0" xr:uid="{F4D1DA2A-9C4C-4D09-9237-B7E4CAE0B70E}">
      <text>
        <r>
          <rPr>
            <b/>
            <sz val="9"/>
            <color indexed="81"/>
            <rFont val="Tahoma"/>
            <family val="2"/>
          </rPr>
          <t>TOTAL C</t>
        </r>
        <r>
          <rPr>
            <sz val="9"/>
            <color indexed="81"/>
            <rFont val="Tahoma"/>
            <family val="2"/>
          </rPr>
          <t xml:space="preserve">
</t>
        </r>
      </text>
    </comment>
    <comment ref="E69" authorId="0" shapeId="0" xr:uid="{191E28A2-C4C4-4346-B79B-33F8E0DE7862}">
      <text>
        <r>
          <rPr>
            <b/>
            <sz val="9"/>
            <color indexed="81"/>
            <rFont val="Tahoma"/>
            <family val="2"/>
          </rPr>
          <t>TOTAL D</t>
        </r>
        <r>
          <rPr>
            <sz val="9"/>
            <color indexed="81"/>
            <rFont val="Tahoma"/>
            <family val="2"/>
          </rPr>
          <t xml:space="preserve">
</t>
        </r>
      </text>
    </comment>
  </commentList>
</comments>
</file>

<file path=xl/sharedStrings.xml><?xml version="1.0" encoding="utf-8"?>
<sst xmlns="http://schemas.openxmlformats.org/spreadsheetml/2006/main" count="375" uniqueCount="126">
  <si>
    <t>ANNEX 6 - FINANCIAL PROPOSAL FORM</t>
  </si>
  <si>
    <t>INSTRUCTIONS: Tenderers are requested to use the following form for drawing up their financial offer. In doing so tenderers confirm they are aware of the following facts:</t>
  </si>
  <si>
    <t>- Prices quoted must be all inclusive, fixed prices, covering any cost related to the implementation and support of the services as described in the tender specifications.</t>
  </si>
  <si>
    <t>Part 1 - Price of the main promotional products</t>
  </si>
  <si>
    <t>A</t>
  </si>
  <si>
    <t>B</t>
  </si>
  <si>
    <t>C</t>
  </si>
  <si>
    <t>D</t>
  </si>
  <si>
    <t>E</t>
  </si>
  <si>
    <t>F</t>
  </si>
  <si>
    <t>G</t>
  </si>
  <si>
    <t>No</t>
  </si>
  <si>
    <t>Item</t>
  </si>
  <si>
    <t>Part 2 - Discount or uplift on catalogue(s) prices</t>
  </si>
  <si>
    <r>
      <t xml:space="preserve">Notes
1. Please fill in cell C4 in accordance with the instructions below, failure to do so will lead to rejection of your tender;
2. In order to quote a </t>
    </r>
    <r>
      <rPr>
        <b/>
        <sz val="9"/>
        <color theme="1"/>
        <rFont val="Arial"/>
        <family val="2"/>
      </rPr>
      <t>discount</t>
    </r>
    <r>
      <rPr>
        <sz val="9"/>
        <color theme="1"/>
        <rFont val="Arial"/>
        <family val="2"/>
      </rPr>
      <t xml:space="preserve">, please insert a </t>
    </r>
    <r>
      <rPr>
        <b/>
        <sz val="9"/>
        <color theme="1"/>
        <rFont val="Arial"/>
        <family val="2"/>
      </rPr>
      <t>negative value</t>
    </r>
    <r>
      <rPr>
        <sz val="9"/>
        <color theme="1"/>
        <rFont val="Arial"/>
        <family val="2"/>
      </rPr>
      <t xml:space="preserve"> (e.g. for a discount of 5% the tenderer shall insert in cell C4 the value "-5%";
3. In order to quote an </t>
    </r>
    <r>
      <rPr>
        <b/>
        <sz val="9"/>
        <color theme="1"/>
        <rFont val="Arial"/>
        <family val="2"/>
      </rPr>
      <t>uplift</t>
    </r>
    <r>
      <rPr>
        <sz val="9"/>
        <color theme="1"/>
        <rFont val="Arial"/>
        <family val="2"/>
      </rPr>
      <t xml:space="preserve">, please insert a </t>
    </r>
    <r>
      <rPr>
        <b/>
        <sz val="9"/>
        <color theme="1"/>
        <rFont val="Arial"/>
        <family val="2"/>
      </rPr>
      <t>positive value</t>
    </r>
    <r>
      <rPr>
        <sz val="9"/>
        <color theme="1"/>
        <rFont val="Arial"/>
        <family val="2"/>
      </rPr>
      <t xml:space="preserve"> (e.g. for an uplift of 5% the tenderer shall insert in cell C4 the value "5%";
4. In order to apply the catalogue(s) prices </t>
    </r>
    <r>
      <rPr>
        <b/>
        <sz val="9"/>
        <color theme="1"/>
        <rFont val="Arial"/>
        <family val="2"/>
      </rPr>
      <t>without discount/uplift</t>
    </r>
    <r>
      <rPr>
        <sz val="9"/>
        <color theme="1"/>
        <rFont val="Arial"/>
        <family val="2"/>
      </rPr>
      <t>, please insert "</t>
    </r>
    <r>
      <rPr>
        <b/>
        <sz val="9"/>
        <color theme="1"/>
        <rFont val="Arial"/>
        <family val="2"/>
      </rPr>
      <t>0</t>
    </r>
    <r>
      <rPr>
        <sz val="9"/>
        <color theme="1"/>
        <rFont val="Arial"/>
        <family val="2"/>
      </rPr>
      <t>" in cell C4.</t>
    </r>
  </si>
  <si>
    <t>Discount or uplift</t>
  </si>
  <si>
    <t>%</t>
  </si>
  <si>
    <t>Discount or uplift percentage for items ordered via the tenderer catalogue(s) that are not included in the core list of promotional items</t>
  </si>
  <si>
    <t>Part 3 - Uplift for orders with urgent priority</t>
  </si>
  <si>
    <r>
      <t xml:space="preserve">Notes
1. Please fill in cell C4 in accordance with the instructions below, failure to do so will lead to rejection of your tender;
2. In order to quote an </t>
    </r>
    <r>
      <rPr>
        <b/>
        <sz val="9"/>
        <color theme="1"/>
        <rFont val="Arial"/>
        <family val="2"/>
      </rPr>
      <t>uplift</t>
    </r>
    <r>
      <rPr>
        <sz val="9"/>
        <color theme="1"/>
        <rFont val="Arial"/>
        <family val="2"/>
      </rPr>
      <t xml:space="preserve">, please insert a </t>
    </r>
    <r>
      <rPr>
        <b/>
        <sz val="9"/>
        <color theme="1"/>
        <rFont val="Arial"/>
        <family val="2"/>
      </rPr>
      <t>positive value</t>
    </r>
    <r>
      <rPr>
        <sz val="9"/>
        <color theme="1"/>
        <rFont val="Arial"/>
        <family val="2"/>
      </rPr>
      <t xml:space="preserve"> (e.g. for an uplift of 5% the tenderer shall insert in cell C4 the value "5%";
3. In order not to apply an </t>
    </r>
    <r>
      <rPr>
        <b/>
        <sz val="9"/>
        <color theme="1"/>
        <rFont val="Arial"/>
        <family val="2"/>
      </rPr>
      <t>uplift</t>
    </r>
    <r>
      <rPr>
        <sz val="9"/>
        <color theme="1"/>
        <rFont val="Arial"/>
        <family val="2"/>
      </rPr>
      <t>, please insert "</t>
    </r>
    <r>
      <rPr>
        <b/>
        <sz val="9"/>
        <color theme="1"/>
        <rFont val="Arial"/>
        <family val="2"/>
      </rPr>
      <t>0</t>
    </r>
    <r>
      <rPr>
        <sz val="9"/>
        <color theme="1"/>
        <rFont val="Arial"/>
        <family val="2"/>
      </rPr>
      <t>" in cell C4.</t>
    </r>
  </si>
  <si>
    <t>Uplift percentage to be applied on the total value of an order placed with urgent priority for additional costs arising from the handling of the order</t>
  </si>
  <si>
    <t>Part 5 - Price simulation scenario (for information only)</t>
  </si>
  <si>
    <t>#</t>
  </si>
  <si>
    <t>Quantity over 4 years
A</t>
  </si>
  <si>
    <t>Volume of purchases placed via catalogue(s) over 4 years
A</t>
  </si>
  <si>
    <t>Total price for catalogue items
C = A + (A x B)</t>
  </si>
  <si>
    <t>Estimated volume</t>
  </si>
  <si>
    <t>Volume of urgent orders placed over 4 years
A</t>
  </si>
  <si>
    <t>Uplift
B</t>
  </si>
  <si>
    <t>Estimated uplift</t>
  </si>
  <si>
    <t>Item and description</t>
  </si>
  <si>
    <t>Class of items</t>
  </si>
  <si>
    <t>Pens with graphic motif and the website address - 2 positions. Pens color scheme should be white, blue, red or silver. Ink blue/black.</t>
  </si>
  <si>
    <t>Core</t>
  </si>
  <si>
    <t>Stylus pens with graphic motif and the website address - 2 positions. Pens color scheme should be white, blue, red or silver. Ink blue/black.</t>
  </si>
  <si>
    <t>High quality steel roller pens in presentation box with ENISA tag line, logo or graphic motif engraved on it. (1 color - 2 positions)</t>
  </si>
  <si>
    <t>Selected</t>
  </si>
  <si>
    <t>Highlighter with graphic motif and the website address - 2 positions</t>
  </si>
  <si>
    <t>Pencils: Wooden pencils with the graphic motif in 1 color and the Agency website. Standard dimensions, medium core.</t>
  </si>
  <si>
    <t>Pens (ball pens, stylus pens, pencils, highlighters)</t>
  </si>
  <si>
    <t>Lanyards</t>
  </si>
  <si>
    <t>Lanyards (20x440mm) sublimated with the ENISA website url with hook and safety lock</t>
  </si>
  <si>
    <t>A5 notepads, full color on one side 90gr uncoated paper with spiral on top or one side + cover of PVC eco-friendly material or carton. With ENISA logo and tag line in two colors</t>
  </si>
  <si>
    <t>A5 glued notepads, full color on one side 90gr uncoated paper</t>
  </si>
  <si>
    <t>A4 glued notepads, full color on one side 90gr uncoated paper</t>
  </si>
  <si>
    <t>Bags and backpacks</t>
  </si>
  <si>
    <t>Cotton or recycled material (eco) shopping bag in blue/white/other colors with long handles 105gr/m2. Bag size approx. 30 x 40cm. Print on both sides in full color (4 colors)  Indicative print area 20cmx20cm</t>
  </si>
  <si>
    <t>Backpacks with embroidered logo and tag line in 2 colors</t>
  </si>
  <si>
    <t>Conference bags/pouches length tailored to laptops' dimensions to be used for documents A4 size. Zip in the middle with embroidered ENISA logo or graphic motif</t>
  </si>
  <si>
    <t>Umbrellas</t>
  </si>
  <si>
    <t>Folded, resistant to various weather conditions, durable, printed logo or graphic motif in 2 colors, standard size with cover.</t>
  </si>
  <si>
    <t>Polyester automatic umbrella with eight panels. Metal frame and wooden shaft and handle printed logo graphic motif in 2 colors</t>
  </si>
  <si>
    <t>Textile products</t>
  </si>
  <si>
    <t>Unisex polo shirts 100% cotton (short sleeves) in available colors with embroidered logo on the front and more information on the back or sleeve (available in S, M, L, XL) 200gr/m2</t>
  </si>
  <si>
    <t>Unisex T-shirts 100% cotton (short sleeves) in available colors with embroidered logo on the front and more information on the back or sleeve (available in S, M, L, XL) 180gr/m2</t>
  </si>
  <si>
    <t>Cotton peak caps with logo and tag line embroidered in 2 colors on the front.</t>
  </si>
  <si>
    <t>Light wind jackets, waterproof and windproof jacket both durable and comfortable and work wear jacket. Style features need to include full front heavy-duty zip. With logo on the front and on the back in one colour (available in S, M, L, XL)</t>
  </si>
  <si>
    <t xml:space="preserve">Customised men's ties made of silky polyester fabric or silk, with logo. </t>
  </si>
  <si>
    <t xml:space="preserve">Customised women's scarfs made of silk,with logo. </t>
  </si>
  <si>
    <t>Unisex Hoodies with embroidered logo on the front and more information on the back or sleeve (available in S, M, L, XL) 250gr/m2</t>
  </si>
  <si>
    <t>Thermal bottes/Travel cups</t>
  </si>
  <si>
    <t>Thermal bottle, stainless steel with ENISA logo and tag line (2 colors, 1 position) Indicative Capacity: 350 ml</t>
  </si>
  <si>
    <t>Travel cup,  stainless steel and PP with ENISA logo and tag line (2 colors, 1 position) Indicative Capacity: 400 ml</t>
  </si>
  <si>
    <t>Drinking bottle stainless steel with ENISA logo and tag line (2 colors, 1 position) Indicative Capacity: 600 ml</t>
  </si>
  <si>
    <t>Mugs</t>
  </si>
  <si>
    <t>Banners</t>
  </si>
  <si>
    <t>Porcelain mugs, standard size with full color printing</t>
  </si>
  <si>
    <t>Portable, pull up stands with ENISA logo and corporate design in full color (4 colors). Resistant and durable material and carry box or bag. Indicative  dimensions 2110mm * 800mm</t>
  </si>
  <si>
    <t>Stickers</t>
  </si>
  <si>
    <t>Stickers with ENISA or other logo in 4 colors. Indicative size 10 x 10cm</t>
  </si>
  <si>
    <t xml:space="preserve">Camera covers, camera blocker + cardboard + polybag 10x13mm (rectangle)card format, print </t>
  </si>
  <si>
    <t>Leaflets/Posters</t>
  </si>
  <si>
    <t>Technology gadgets</t>
  </si>
  <si>
    <t>Stylus ballpoint pen and laser presenter in presentation box with logo in 1 color, 1 position</t>
  </si>
  <si>
    <t>Encrypted or fingerprint USB Flash Drive - USB 3.0 16Gb</t>
  </si>
  <si>
    <t>Encrypted or fingerprint USB Flash Drive - USB 3.0 32Gb</t>
  </si>
  <si>
    <t>H</t>
  </si>
  <si>
    <t>TOTAL
 units ordered</t>
  </si>
  <si>
    <t xml:space="preserve">Company name: </t>
  </si>
  <si>
    <t>Authorised representative:</t>
  </si>
  <si>
    <t>Position of Authorised representative:</t>
  </si>
  <si>
    <t xml:space="preserve">Date: </t>
  </si>
  <si>
    <t xml:space="preserve">Signature: </t>
  </si>
  <si>
    <t>TOTAL AMOUNT
B</t>
  </si>
  <si>
    <t>Numbers of items ordered for the scenario calculations</t>
  </si>
  <si>
    <t>Discount/ Uplift
B</t>
  </si>
  <si>
    <t xml:space="preserve">Notes : The figures indicated are used exclusively for evaluating the financial scenario
</t>
  </si>
  <si>
    <t>I) Scheduled ordering for the supply of course packs</t>
  </si>
  <si>
    <t>EXAMPLE (for pens)</t>
  </si>
  <si>
    <t>Unit price if order size is 
1-100 units</t>
  </si>
  <si>
    <t>Unit price if order size is 101-500 units</t>
  </si>
  <si>
    <t>Unit price if order size is 501-1000 units</t>
  </si>
  <si>
    <t>Unit price if order size is more than 2000 units</t>
  </si>
  <si>
    <t>Total order size is 
1-100 units</t>
  </si>
  <si>
    <t>Total order size is 101-500 units</t>
  </si>
  <si>
    <t>Total order size is  501-1000 units</t>
  </si>
  <si>
    <t>Total order size is 1001-2000 units</t>
  </si>
  <si>
    <t>A5 Moleskine type notebook in several colors with ENISA logo or graphic motif (2 colors) and tag line (1position)</t>
  </si>
  <si>
    <t>A6 Moleskine type notebook in several colors with ENISA logo or graphic motif (2 colors) and tag line (1position)</t>
  </si>
  <si>
    <t>Leaflet A4 foldable, 2 pages. 21 cm base x 29,7 cm high (full colour)</t>
  </si>
  <si>
    <t>Leaflet Square 16hx(16bx4) foldable foldable; Closed: 16cm base x 16cm high; Open 32cm base x 16cm high (full colour)</t>
  </si>
  <si>
    <t>Leaflet 21X14,7 cm , foldable, 6 pages. Closed 21 cm base x 14,7 cm high. Open 62 cm base x 14,7 cm high (full colour)</t>
  </si>
  <si>
    <t>Leaflet 21 cm base x 14,7 cm , foldable, 8 pages. Closed 21 cm base x 14,7 cm high. Open 84 cm base x 14,7 cm high (full colour)</t>
  </si>
  <si>
    <t>Leaflet 11X22 cm foldable, 12 pages. Closed 11cm base X 22cm high. Open 66 cm base x 22cm high. (full colour)</t>
  </si>
  <si>
    <t xml:space="preserve">Paper Folder A4, 21 cm base x 29,7 cm high (full colour) </t>
  </si>
  <si>
    <t xml:space="preserve">Wireless Charging pad - with logo in full colour </t>
  </si>
  <si>
    <t>Universal smart phone stand printed/embroidered with logo in full colour</t>
  </si>
  <si>
    <t>Reusable Cable Organizers with logo in one colour</t>
  </si>
  <si>
    <t>Unit price if order size is 1000-2000 units</t>
  </si>
  <si>
    <t>Total order size is more than 2001 units</t>
  </si>
  <si>
    <t>The total order quantity of 250 for sizes 1 to 100 consists of three distinct orders: 80, 70, and 100
The total order quantity of 600 for sizes 100 to 500 consists of two distinct orders: 250 and 350
The total order quantity of 550 for sizes 501-1000 consists of one distinct order: 550
The total order quantity of 2000 for sizes 1001-2000 consists of one order: 2000 
The total order quantity of 3000 for sizes 2001 and more consists of one orders: 3000</t>
  </si>
  <si>
    <t>II) Ad-hoc ordering placed via catalogue(s)</t>
  </si>
  <si>
    <t>III) Uplift for urgent orders</t>
  </si>
  <si>
    <t>TOTAL PRICE OF SIMULATION SCENARIO:
TOTAL I) + TOTAL II) + TOTAL III)</t>
  </si>
  <si>
    <t>TOTAL I)</t>
  </si>
  <si>
    <t>Notepads and notebooks</t>
  </si>
  <si>
    <t>Noteapads and notebooks</t>
  </si>
  <si>
    <r>
      <t xml:space="preserve">- Tenderers should insert prices in </t>
    </r>
    <r>
      <rPr>
        <sz val="10"/>
        <color rgb="FFFF0000"/>
        <rFont val="Arial"/>
        <family val="2"/>
      </rPr>
      <t>yellow cells only</t>
    </r>
    <r>
      <rPr>
        <sz val="10"/>
        <color theme="1"/>
        <rFont val="Arial"/>
        <family val="2"/>
      </rPr>
      <t>. All other cells are locked and contain formulas which automatically calculate the price score. Tenderers should note that the volumes for each item in the financial offer are only an estimate for the purposes of the evaluation of the financial offer and do not constitute a commitment on the part of ENISA to order that quantity. The prices offered will however be used for the implementation of the framework contract.</t>
    </r>
  </si>
  <si>
    <r>
      <t xml:space="preserve">- Use of this form is complusory. </t>
    </r>
    <r>
      <rPr>
        <b/>
        <u/>
        <sz val="10"/>
        <color rgb="FFFF0000"/>
        <rFont val="Arial"/>
        <family val="2"/>
      </rPr>
      <t>Any comment added or any change made to the financial proposal form may lead to the rejection of your tender.</t>
    </r>
  </si>
  <si>
    <r>
      <t xml:space="preserve">- In addition to inserting the quoted prices in the unlocked cells highlighted in yellow, Tenderers should insert the requested information </t>
    </r>
    <r>
      <rPr>
        <b/>
        <sz val="10"/>
        <color theme="1"/>
        <rFont val="Arial"/>
        <family val="2"/>
      </rPr>
      <t>in the unlocked cells in yellow</t>
    </r>
    <r>
      <rPr>
        <sz val="10"/>
        <color theme="1"/>
        <rFont val="Arial"/>
        <family val="2"/>
      </rPr>
      <t>.</t>
    </r>
  </si>
  <si>
    <t>- Prices must be quoted in EUR, excluding VAT.  Pursuant to the provisions of Articles 3 and 4 of the Protocol on the Privileges and Immunities of the European Union, ENISA is exempt from all taxes and duties, including VAT, on payments due under this contract.</t>
  </si>
  <si>
    <r>
      <t xml:space="preserve">- This financial proposal form is divided in </t>
    </r>
    <r>
      <rPr>
        <b/>
        <sz val="10"/>
        <color theme="1"/>
        <rFont val="Arial"/>
        <family val="2"/>
      </rPr>
      <t>four parts</t>
    </r>
    <r>
      <rPr>
        <sz val="10"/>
        <color theme="1"/>
        <rFont val="Arial"/>
        <family val="2"/>
      </rPr>
      <t xml:space="preserve">, as follows:
Part 1. Prices of the  promotional items
Part 2. Discount/Uplift quoted on the tenderer's catalogue(s) prices
Part 3. Uplift for orders with urgent priority
Part 4. </t>
    </r>
    <r>
      <rPr>
        <b/>
        <sz val="10"/>
        <color theme="1"/>
        <rFont val="Arial"/>
        <family val="2"/>
      </rPr>
      <t>Price simulation scenario</t>
    </r>
    <r>
      <rPr>
        <sz val="10"/>
        <color theme="1"/>
        <rFont val="Arial"/>
        <family val="2"/>
      </rPr>
      <t xml:space="preserve"> - for information only. Data will be automatically retrieved from the previous worksheets for the calculation of the final price score.</t>
    </r>
  </si>
  <si>
    <t xml:space="preserve">Please note that any comment added or any change made to the financial proposal form will lead to the rejection of the  tender.
</t>
  </si>
  <si>
    <t>Notepads and Notebooks</t>
  </si>
  <si>
    <t>Total value of the uplift for urgent orders
C = A + (A x B)</t>
  </si>
  <si>
    <t>Notes:
1. Please provide unit prices for all the items in the table below, failure to do so will lead to rejection of your tender;
2. Please quote the unit prices based on the different quantities per the order;
3. Please quote fixed unit prices, do not quote price ranges;
4. Please provide prices with maximum two decimal places, i.e. 8.25, 0.79 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</si>
</sst>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quot;£&quot;* #,##0.00_-;_-&quot;£&quot;* &quot;-&quot;??_-;_-@_-"/>
    <numFmt numFmtId="165" formatCode="_-* #,##0.00_-;\-* #,##0.00_-;_-* &quot;-&quot;??_-;_-@_-"/>
    <numFmt numFmtId="166" formatCode="_-[$€-2]\ * #,##0.00_-;\-[$€-2]\ * #,##0.00_-;_-[$€-2]\ * &quot;-&quot;??_-;_-@_-"/>
    <numFmt numFmtId="167" formatCode="#,##0_ ;\-#,##0\ "/>
  </numFmts>
  <fonts count="25" x14ac:knownFonts="1">
    <font>
      <sz val="11"/>
      <color theme="1"/>
      <name val="Calibri"/>
      <family val="2"/>
      <scheme val="minor"/>
    </font>
    <font>
      <sz val="11"/>
      <color theme="1"/>
      <name val="Calibri"/>
      <family val="2"/>
      <scheme val="minor"/>
    </font>
    <font>
      <b/>
      <sz val="12"/>
      <color theme="1"/>
      <name val="Arial"/>
      <family val="2"/>
    </font>
    <font>
      <sz val="9"/>
      <color theme="1"/>
      <name val="Arial"/>
      <family val="2"/>
    </font>
    <font>
      <b/>
      <sz val="9"/>
      <color theme="1"/>
      <name val="Arial"/>
      <family val="2"/>
    </font>
    <font>
      <b/>
      <sz val="11"/>
      <color theme="1"/>
      <name val="Arial"/>
      <family val="2"/>
    </font>
    <font>
      <b/>
      <sz val="9"/>
      <name val="Arial"/>
      <family val="2"/>
    </font>
    <font>
      <sz val="9"/>
      <name val="Arial"/>
      <family val="2"/>
    </font>
    <font>
      <b/>
      <sz val="12"/>
      <name val="Arial"/>
      <family val="2"/>
    </font>
    <font>
      <b/>
      <sz val="11"/>
      <name val="Arial"/>
      <family val="2"/>
    </font>
    <font>
      <sz val="11"/>
      <name val="Arial"/>
      <family val="2"/>
    </font>
    <font>
      <b/>
      <sz val="9"/>
      <color indexed="81"/>
      <name val="Tahoma"/>
      <family val="2"/>
    </font>
    <font>
      <sz val="9"/>
      <color indexed="81"/>
      <name val="Tahoma"/>
      <family val="2"/>
    </font>
    <font>
      <sz val="10"/>
      <color theme="1"/>
      <name val="Arial"/>
      <family val="2"/>
    </font>
    <font>
      <sz val="11"/>
      <color theme="1"/>
      <name val="Arial"/>
      <family val="2"/>
    </font>
    <font>
      <b/>
      <sz val="14"/>
      <color theme="1"/>
      <name val="Arial"/>
      <family val="2"/>
    </font>
    <font>
      <b/>
      <sz val="10"/>
      <color theme="1"/>
      <name val="Arial"/>
      <family val="2"/>
    </font>
    <font>
      <b/>
      <sz val="18"/>
      <color theme="1"/>
      <name val="Arial"/>
      <family val="2"/>
    </font>
    <font>
      <b/>
      <sz val="18"/>
      <name val="Arial"/>
      <family val="2"/>
    </font>
    <font>
      <b/>
      <u/>
      <sz val="9"/>
      <color theme="1"/>
      <name val="Arial"/>
      <family val="2"/>
    </font>
    <font>
      <sz val="10"/>
      <color rgb="FFFF0000"/>
      <name val="Arial"/>
      <family val="2"/>
    </font>
    <font>
      <b/>
      <u/>
      <sz val="10"/>
      <color rgb="FFFF0000"/>
      <name val="Arial"/>
      <family val="2"/>
    </font>
    <font>
      <b/>
      <sz val="10"/>
      <color rgb="FFFF0000"/>
      <name val="Arial"/>
      <family val="2"/>
    </font>
    <font>
      <b/>
      <sz val="18"/>
      <color rgb="FFFFFF00"/>
      <name val="Arial"/>
      <family val="2"/>
    </font>
    <font>
      <sz val="9"/>
      <color theme="0"/>
      <name val="Arial"/>
      <family val="2"/>
    </font>
  </fonts>
  <fills count="11">
    <fill>
      <patternFill patternType="none"/>
    </fill>
    <fill>
      <patternFill patternType="gray125"/>
    </fill>
    <fill>
      <patternFill patternType="solid">
        <fgColor rgb="FF00B0F0"/>
        <bgColor indexed="64"/>
      </patternFill>
    </fill>
    <fill>
      <patternFill patternType="solid">
        <fgColor rgb="FFFFFF00"/>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2" tint="-9.9978637043366805E-2"/>
        <bgColor indexed="64"/>
      </patternFill>
    </fill>
    <fill>
      <patternFill patternType="solid">
        <fgColor theme="0"/>
        <bgColor indexed="64"/>
      </patternFill>
    </fill>
    <fill>
      <patternFill patternType="solid">
        <fgColor theme="2"/>
        <bgColor indexed="64"/>
      </patternFill>
    </fill>
    <fill>
      <patternFill patternType="solid">
        <fgColor rgb="FFFF0000"/>
        <bgColor indexed="64"/>
      </patternFill>
    </fill>
    <fill>
      <patternFill patternType="solid">
        <fgColor theme="0" tint="-0.149998474074526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s>
  <cellStyleXfs count="4">
    <xf numFmtId="0" fontId="0"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cellStyleXfs>
  <cellXfs count="154">
    <xf numFmtId="0" fontId="0" fillId="0" borderId="0" xfId="0"/>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13" fillId="0" borderId="2" xfId="0" applyFont="1" applyBorder="1" applyAlignment="1">
      <alignment horizontal="left" vertical="center" wrapText="1"/>
    </xf>
    <xf numFmtId="0" fontId="14" fillId="0" borderId="2" xfId="0" applyFont="1" applyBorder="1" applyAlignment="1">
      <alignment horizontal="center" vertical="center"/>
    </xf>
    <xf numFmtId="0" fontId="13" fillId="0" borderId="1" xfId="0" applyFont="1" applyBorder="1" applyAlignment="1">
      <alignment horizontal="left" vertical="center" wrapText="1"/>
    </xf>
    <xf numFmtId="0" fontId="14" fillId="0" borderId="1" xfId="0" applyFont="1" applyBorder="1" applyAlignment="1">
      <alignment horizontal="center" vertical="center"/>
    </xf>
    <xf numFmtId="0" fontId="13" fillId="0" borderId="7" xfId="0" applyFont="1" applyBorder="1" applyAlignment="1">
      <alignment horizontal="left" vertical="center" wrapText="1"/>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3" fillId="0" borderId="0" xfId="0" applyNumberFormat="1" applyFont="1" applyAlignment="1">
      <alignment horizontal="center" vertical="center"/>
    </xf>
    <xf numFmtId="0" fontId="3" fillId="0" borderId="0" xfId="0" applyFont="1" applyAlignment="1"/>
    <xf numFmtId="0" fontId="4" fillId="2" borderId="1" xfId="0" applyFont="1" applyFill="1" applyBorder="1" applyAlignment="1">
      <alignment horizontal="center" vertical="center"/>
    </xf>
    <xf numFmtId="0" fontId="2" fillId="2" borderId="4" xfId="0" applyFont="1" applyFill="1" applyBorder="1" applyAlignment="1">
      <alignment vertical="center"/>
    </xf>
    <xf numFmtId="0" fontId="2" fillId="2" borderId="1" xfId="0" applyFont="1" applyFill="1" applyBorder="1" applyAlignment="1">
      <alignment vertical="center"/>
    </xf>
    <xf numFmtId="0" fontId="4" fillId="2" borderId="1" xfId="0" applyFont="1" applyFill="1" applyBorder="1" applyAlignment="1">
      <alignment horizontal="left" vertical="center" wrapText="1"/>
    </xf>
    <xf numFmtId="0" fontId="3" fillId="0" borderId="0" xfId="0" applyFont="1" applyAlignment="1">
      <alignment horizontal="left" wrapText="1"/>
    </xf>
    <xf numFmtId="9" fontId="6" fillId="3" borderId="1" xfId="3" applyFont="1" applyFill="1" applyBorder="1" applyAlignment="1" applyProtection="1">
      <alignment horizontal="center" vertical="center"/>
      <protection locked="0"/>
    </xf>
    <xf numFmtId="0" fontId="4" fillId="0" borderId="1" xfId="0" applyFont="1" applyBorder="1" applyAlignment="1">
      <alignment horizontal="center" vertical="center"/>
    </xf>
    <xf numFmtId="0" fontId="7" fillId="7" borderId="1" xfId="0" applyNumberFormat="1" applyFont="1" applyFill="1" applyBorder="1" applyAlignment="1" applyProtection="1">
      <alignment horizontal="center" vertical="center"/>
      <protection locked="0"/>
    </xf>
    <xf numFmtId="0" fontId="2" fillId="2" borderId="5" xfId="0" applyNumberFormat="1" applyFont="1" applyFill="1" applyBorder="1" applyAlignment="1">
      <alignment horizontal="center" vertical="center"/>
    </xf>
    <xf numFmtId="0" fontId="2" fillId="2" borderId="6" xfId="0" applyNumberFormat="1" applyFont="1" applyFill="1" applyBorder="1" applyAlignment="1">
      <alignment horizontal="center" vertical="center"/>
    </xf>
    <xf numFmtId="0" fontId="16" fillId="0" borderId="1" xfId="0" applyFont="1" applyBorder="1" applyAlignment="1">
      <alignment horizontal="center" vertical="center"/>
    </xf>
    <xf numFmtId="0" fontId="7" fillId="8" borderId="1" xfId="0" applyNumberFormat="1" applyFont="1" applyFill="1" applyBorder="1" applyAlignment="1" applyProtection="1">
      <alignment horizontal="center" vertical="center"/>
      <protection locked="0"/>
    </xf>
    <xf numFmtId="0" fontId="13" fillId="0" borderId="8" xfId="0" applyFont="1" applyBorder="1" applyAlignment="1">
      <alignment vertical="center"/>
    </xf>
    <xf numFmtId="0" fontId="7" fillId="8" borderId="1" xfId="0" applyNumberFormat="1" applyFont="1" applyFill="1" applyBorder="1" applyAlignment="1" applyProtection="1">
      <alignment horizontal="center" vertical="center"/>
    </xf>
    <xf numFmtId="0" fontId="7" fillId="0" borderId="1" xfId="0" applyNumberFormat="1" applyFont="1" applyFill="1" applyBorder="1" applyAlignment="1" applyProtection="1">
      <alignment horizontal="center" vertical="center"/>
      <protection locked="0"/>
    </xf>
    <xf numFmtId="0" fontId="7" fillId="10" borderId="1" xfId="0" applyNumberFormat="1" applyFont="1" applyFill="1" applyBorder="1" applyAlignment="1" applyProtection="1">
      <alignment horizontal="center" vertical="center"/>
      <protection locked="0"/>
    </xf>
    <xf numFmtId="0" fontId="2" fillId="0" borderId="0" xfId="0" applyFont="1" applyAlignment="1" applyProtection="1">
      <alignment wrapText="1"/>
    </xf>
    <xf numFmtId="0" fontId="3" fillId="0" borderId="0" xfId="0" applyFont="1" applyProtection="1"/>
    <xf numFmtId="0" fontId="3" fillId="0" borderId="0" xfId="0" applyFont="1" applyAlignment="1" applyProtection="1">
      <alignment vertical="center" wrapText="1" shrinkToFit="1"/>
    </xf>
    <xf numFmtId="0" fontId="3" fillId="0" borderId="0" xfId="0" applyFont="1" applyAlignment="1" applyProtection="1">
      <alignment horizontal="left" vertical="center" wrapText="1" shrinkToFit="1"/>
    </xf>
    <xf numFmtId="0" fontId="3" fillId="0" borderId="0" xfId="0" quotePrefix="1" applyFont="1" applyAlignment="1" applyProtection="1">
      <alignment vertical="center" wrapText="1" shrinkToFit="1"/>
    </xf>
    <xf numFmtId="0" fontId="3" fillId="0" borderId="0" xfId="0" applyFont="1" applyProtection="1">
      <protection hidden="1"/>
    </xf>
    <xf numFmtId="0" fontId="7" fillId="0" borderId="0" xfId="0" applyFont="1" applyProtection="1">
      <protection hidden="1"/>
    </xf>
    <xf numFmtId="0" fontId="2" fillId="2" borderId="1" xfId="0" applyFont="1" applyFill="1" applyBorder="1" applyAlignment="1" applyProtection="1">
      <alignment horizontal="center" vertical="center" wrapText="1"/>
      <protection hidden="1"/>
    </xf>
    <xf numFmtId="0" fontId="4" fillId="2" borderId="1" xfId="0" applyFont="1" applyFill="1" applyBorder="1" applyAlignment="1" applyProtection="1">
      <alignment horizontal="center" vertical="center" wrapText="1"/>
      <protection hidden="1"/>
    </xf>
    <xf numFmtId="0" fontId="2" fillId="2" borderId="4" xfId="0" applyFont="1" applyFill="1" applyBorder="1" applyAlignment="1" applyProtection="1">
      <alignment vertical="center" wrapText="1"/>
      <protection hidden="1"/>
    </xf>
    <xf numFmtId="0" fontId="3" fillId="0" borderId="0" xfId="0" applyFont="1" applyAlignment="1" applyProtection="1">
      <alignment horizontal="center" vertical="center"/>
      <protection hidden="1"/>
    </xf>
    <xf numFmtId="0" fontId="14" fillId="0" borderId="2" xfId="0" applyFont="1" applyBorder="1" applyAlignment="1" applyProtection="1">
      <alignment horizontal="center" vertical="center"/>
      <protection hidden="1"/>
    </xf>
    <xf numFmtId="0" fontId="13" fillId="0" borderId="2" xfId="0" applyFont="1" applyBorder="1" applyAlignment="1" applyProtection="1">
      <alignment horizontal="left" vertical="center" wrapText="1"/>
      <protection hidden="1"/>
    </xf>
    <xf numFmtId="0" fontId="14" fillId="0" borderId="1" xfId="0" applyFont="1" applyBorder="1" applyAlignment="1" applyProtection="1">
      <alignment horizontal="center" vertical="center"/>
      <protection hidden="1"/>
    </xf>
    <xf numFmtId="0" fontId="13" fillId="0" borderId="1" xfId="0" applyFont="1" applyBorder="1" applyAlignment="1" applyProtection="1">
      <alignment horizontal="left" vertical="center" wrapText="1"/>
      <protection hidden="1"/>
    </xf>
    <xf numFmtId="0" fontId="14" fillId="0" borderId="7" xfId="0" applyFont="1" applyBorder="1" applyAlignment="1" applyProtection="1">
      <alignment horizontal="center" vertical="center"/>
      <protection hidden="1"/>
    </xf>
    <xf numFmtId="0" fontId="13" fillId="0" borderId="7" xfId="0" applyFont="1" applyBorder="1" applyAlignment="1" applyProtection="1">
      <alignment horizontal="left" vertical="center" wrapText="1"/>
      <protection hidden="1"/>
    </xf>
    <xf numFmtId="0" fontId="2" fillId="2" borderId="1" xfId="0" applyFont="1" applyFill="1" applyBorder="1" applyAlignment="1" applyProtection="1">
      <alignment vertical="center" wrapText="1"/>
      <protection hidden="1"/>
    </xf>
    <xf numFmtId="0" fontId="3" fillId="0" borderId="1" xfId="0" applyFont="1" applyBorder="1" applyAlignment="1" applyProtection="1">
      <alignment horizontal="center" vertical="center"/>
      <protection hidden="1"/>
    </xf>
    <xf numFmtId="0" fontId="14" fillId="0" borderId="8" xfId="0" applyFont="1" applyBorder="1" applyAlignment="1" applyProtection="1">
      <alignment horizontal="center" vertical="center"/>
      <protection hidden="1"/>
    </xf>
    <xf numFmtId="0" fontId="14" fillId="0" borderId="7" xfId="0" applyFont="1" applyBorder="1" applyAlignment="1" applyProtection="1">
      <alignment horizontal="center" vertical="center" wrapText="1"/>
      <protection hidden="1"/>
    </xf>
    <xf numFmtId="0" fontId="13" fillId="0" borderId="8" xfId="0" applyFont="1" applyBorder="1" applyAlignment="1" applyProtection="1">
      <alignment vertical="center"/>
      <protection hidden="1"/>
    </xf>
    <xf numFmtId="0" fontId="3" fillId="0" borderId="1" xfId="0" applyFont="1" applyBorder="1" applyAlignment="1" applyProtection="1">
      <alignment horizontal="left" vertical="center" wrapText="1"/>
      <protection hidden="1"/>
    </xf>
    <xf numFmtId="0" fontId="3" fillId="0" borderId="16" xfId="0" applyFont="1" applyBorder="1" applyAlignment="1"/>
    <xf numFmtId="0" fontId="3" fillId="0" borderId="3" xfId="0" applyFont="1" applyBorder="1" applyAlignment="1">
      <alignment vertical="center"/>
    </xf>
    <xf numFmtId="0" fontId="2" fillId="2" borderId="2" xfId="0" applyFont="1" applyFill="1" applyBorder="1" applyAlignment="1">
      <alignment horizontal="center" vertical="center"/>
    </xf>
    <xf numFmtId="0" fontId="2" fillId="2" borderId="2" xfId="0" applyNumberFormat="1" applyFont="1" applyFill="1" applyBorder="1" applyAlignment="1">
      <alignment horizontal="center" vertical="center"/>
    </xf>
    <xf numFmtId="0" fontId="3" fillId="0" borderId="17" xfId="0" applyFont="1" applyBorder="1" applyAlignment="1">
      <alignment vertical="center"/>
    </xf>
    <xf numFmtId="0" fontId="3" fillId="0" borderId="14" xfId="0" applyFont="1" applyBorder="1" applyAlignment="1">
      <alignment vertical="center"/>
    </xf>
    <xf numFmtId="0" fontId="3" fillId="0" borderId="3" xfId="0" applyFont="1" applyBorder="1" applyAlignment="1" applyProtection="1">
      <alignment vertical="center"/>
      <protection hidden="1"/>
    </xf>
    <xf numFmtId="0" fontId="7" fillId="0" borderId="0" xfId="0" applyFont="1" applyAlignment="1" applyProtection="1">
      <alignment wrapText="1"/>
      <protection hidden="1"/>
    </xf>
    <xf numFmtId="0" fontId="8" fillId="0" borderId="0" xfId="0" applyFont="1" applyBorder="1" applyAlignment="1" applyProtection="1">
      <alignment horizontal="center" vertical="center" wrapText="1"/>
      <protection hidden="1"/>
    </xf>
    <xf numFmtId="4" fontId="7" fillId="0" borderId="0" xfId="0" applyNumberFormat="1" applyFont="1" applyAlignment="1" applyProtection="1">
      <alignment horizontal="center" wrapText="1"/>
      <protection hidden="1"/>
    </xf>
    <xf numFmtId="0" fontId="8" fillId="2" borderId="5" xfId="0" applyFont="1" applyFill="1" applyBorder="1" applyAlignment="1" applyProtection="1">
      <alignment vertical="center" wrapText="1"/>
      <protection hidden="1"/>
    </xf>
    <xf numFmtId="0" fontId="8" fillId="2" borderId="6" xfId="0" applyFont="1" applyFill="1" applyBorder="1" applyAlignment="1" applyProtection="1">
      <alignment vertical="center" wrapText="1"/>
      <protection hidden="1"/>
    </xf>
    <xf numFmtId="0" fontId="7" fillId="0" borderId="0" xfId="0" applyFont="1" applyAlignment="1" applyProtection="1">
      <alignment horizontal="center" vertical="center" wrapText="1"/>
      <protection hidden="1"/>
    </xf>
    <xf numFmtId="0" fontId="8" fillId="2" borderId="1" xfId="0" applyFont="1" applyFill="1" applyBorder="1" applyAlignment="1" applyProtection="1">
      <alignment horizontal="center" vertical="center" wrapText="1"/>
      <protection hidden="1"/>
    </xf>
    <xf numFmtId="0" fontId="8" fillId="2" borderId="1" xfId="0" applyNumberFormat="1" applyFont="1" applyFill="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left" vertical="center" wrapText="1"/>
      <protection hidden="1"/>
    </xf>
    <xf numFmtId="167" fontId="7" fillId="4" borderId="1" xfId="1" applyNumberFormat="1" applyFont="1" applyFill="1" applyBorder="1" applyAlignment="1" applyProtection="1">
      <alignment horizontal="center" vertical="center" wrapText="1"/>
      <protection hidden="1"/>
    </xf>
    <xf numFmtId="0" fontId="7" fillId="0" borderId="1" xfId="2" applyNumberFormat="1" applyFont="1" applyFill="1" applyBorder="1" applyAlignment="1" applyProtection="1">
      <alignment horizontal="center" vertical="center" wrapText="1"/>
      <protection hidden="1"/>
    </xf>
    <xf numFmtId="0" fontId="8" fillId="2" borderId="4" xfId="0" applyNumberFormat="1" applyFont="1" applyFill="1" applyBorder="1" applyAlignment="1" applyProtection="1">
      <alignment horizontal="center" vertical="center" wrapText="1"/>
      <protection hidden="1"/>
    </xf>
    <xf numFmtId="0" fontId="8" fillId="2" borderId="5" xfId="0" applyNumberFormat="1" applyFont="1" applyFill="1" applyBorder="1" applyAlignment="1" applyProtection="1">
      <alignment horizontal="center" vertical="center" wrapText="1"/>
      <protection hidden="1"/>
    </xf>
    <xf numFmtId="0" fontId="8" fillId="2" borderId="5" xfId="0" applyFont="1" applyFill="1" applyBorder="1" applyAlignment="1" applyProtection="1">
      <alignment horizontal="center" vertical="center" wrapText="1"/>
      <protection hidden="1"/>
    </xf>
    <xf numFmtId="166" fontId="7" fillId="0" borderId="13" xfId="0" applyNumberFormat="1" applyFont="1" applyBorder="1" applyAlignment="1" applyProtection="1">
      <alignment vertical="center" wrapText="1"/>
      <protection hidden="1"/>
    </xf>
    <xf numFmtId="166" fontId="9" fillId="5" borderId="1" xfId="0" applyNumberFormat="1" applyFont="1" applyFill="1" applyBorder="1" applyAlignment="1" applyProtection="1">
      <alignment horizontal="right" vertical="center" wrapText="1"/>
      <protection hidden="1"/>
    </xf>
    <xf numFmtId="0" fontId="9" fillId="0" borderId="0" xfId="0" applyFont="1" applyBorder="1" applyAlignment="1" applyProtection="1">
      <alignment horizontal="center" vertical="center" wrapText="1"/>
      <protection hidden="1"/>
    </xf>
    <xf numFmtId="0" fontId="9" fillId="0" borderId="0" xfId="0" applyFont="1" applyFill="1" applyBorder="1" applyAlignment="1" applyProtection="1">
      <alignment horizontal="center" vertical="center" wrapText="1"/>
      <protection hidden="1"/>
    </xf>
    <xf numFmtId="166" fontId="7" fillId="0" borderId="0" xfId="0" applyNumberFormat="1" applyFont="1" applyFill="1" applyBorder="1" applyAlignment="1" applyProtection="1">
      <alignment vertical="center" wrapText="1"/>
      <protection hidden="1"/>
    </xf>
    <xf numFmtId="166" fontId="9" fillId="0" borderId="0" xfId="0" applyNumberFormat="1" applyFont="1" applyFill="1" applyBorder="1" applyAlignment="1" applyProtection="1">
      <alignment horizontal="right" vertical="center" wrapText="1"/>
      <protection hidden="1"/>
    </xf>
    <xf numFmtId="0" fontId="9" fillId="0" borderId="18" xfId="0" applyFont="1" applyBorder="1" applyAlignment="1" applyProtection="1">
      <alignment horizontal="center" vertical="center" wrapText="1"/>
      <protection hidden="1"/>
    </xf>
    <xf numFmtId="0" fontId="8" fillId="2" borderId="1" xfId="0" applyFont="1" applyFill="1" applyBorder="1" applyAlignment="1" applyProtection="1">
      <alignment vertical="center" wrapText="1"/>
      <protection hidden="1"/>
    </xf>
    <xf numFmtId="4" fontId="7" fillId="0" borderId="1" xfId="0" applyNumberFormat="1" applyFont="1" applyBorder="1" applyAlignment="1" applyProtection="1">
      <alignment horizontal="center" vertical="center" wrapText="1"/>
      <protection hidden="1"/>
    </xf>
    <xf numFmtId="9" fontId="7" fillId="0" borderId="1" xfId="3" applyFont="1" applyBorder="1" applyAlignment="1" applyProtection="1">
      <alignment horizontal="center" vertical="center" wrapText="1"/>
      <protection hidden="1"/>
    </xf>
    <xf numFmtId="0" fontId="7" fillId="0" borderId="0" xfId="0" applyFont="1" applyFill="1" applyBorder="1" applyAlignment="1" applyProtection="1">
      <alignment horizontal="center" vertical="center" wrapText="1"/>
      <protection hidden="1"/>
    </xf>
    <xf numFmtId="0" fontId="7" fillId="0" borderId="0" xfId="0" applyFont="1" applyFill="1" applyBorder="1" applyAlignment="1" applyProtection="1">
      <alignment horizontal="left" vertical="center" wrapText="1"/>
      <protection hidden="1"/>
    </xf>
    <xf numFmtId="167" fontId="7" fillId="0" borderId="0" xfId="1" applyNumberFormat="1" applyFont="1" applyFill="1" applyBorder="1" applyAlignment="1" applyProtection="1">
      <alignment horizontal="center" vertical="center" wrapText="1"/>
      <protection hidden="1"/>
    </xf>
    <xf numFmtId="9" fontId="7" fillId="0" borderId="0" xfId="3" applyFont="1" applyFill="1" applyBorder="1" applyAlignment="1" applyProtection="1">
      <alignment horizontal="center" vertical="center" wrapText="1"/>
      <protection hidden="1"/>
    </xf>
    <xf numFmtId="0" fontId="7" fillId="0" borderId="0" xfId="0" applyFont="1" applyFill="1" applyAlignment="1" applyProtection="1">
      <alignment horizontal="center" vertical="center" wrapText="1"/>
      <protection hidden="1"/>
    </xf>
    <xf numFmtId="4" fontId="8" fillId="5" borderId="10" xfId="0" applyNumberFormat="1" applyFont="1" applyFill="1" applyBorder="1" applyAlignment="1" applyProtection="1">
      <alignment horizontal="right" vertical="center" wrapText="1"/>
      <protection hidden="1"/>
    </xf>
    <xf numFmtId="0" fontId="10" fillId="0" borderId="0" xfId="0" applyFont="1" applyAlignment="1" applyProtection="1">
      <alignment horizontal="center" vertical="center" wrapText="1"/>
      <protection hidden="1"/>
    </xf>
    <xf numFmtId="0" fontId="10" fillId="0" borderId="0" xfId="0" applyFont="1" applyFill="1" applyAlignment="1" applyProtection="1">
      <alignment horizontal="center" vertical="center" wrapText="1"/>
      <protection hidden="1"/>
    </xf>
    <xf numFmtId="0" fontId="7" fillId="0" borderId="0" xfId="0" applyNumberFormat="1" applyFont="1" applyAlignment="1" applyProtection="1">
      <alignment horizontal="center" wrapText="1"/>
      <protection hidden="1"/>
    </xf>
    <xf numFmtId="0" fontId="24" fillId="0" borderId="0" xfId="0" applyFont="1" applyAlignment="1" applyProtection="1">
      <alignment wrapText="1"/>
      <protection hidden="1"/>
    </xf>
    <xf numFmtId="166" fontId="9" fillId="3" borderId="1" xfId="0" applyNumberFormat="1" applyFont="1" applyFill="1" applyBorder="1" applyAlignment="1" applyProtection="1">
      <alignment vertical="center"/>
      <protection locked="0"/>
    </xf>
    <xf numFmtId="166" fontId="9" fillId="8" borderId="1" xfId="0" applyNumberFormat="1" applyFont="1" applyFill="1" applyBorder="1" applyAlignment="1" applyProtection="1">
      <alignment vertical="center"/>
      <protection hidden="1"/>
    </xf>
    <xf numFmtId="166" fontId="5" fillId="2" borderId="5" xfId="0" applyNumberFormat="1" applyFont="1" applyFill="1" applyBorder="1" applyAlignment="1" applyProtection="1">
      <alignment vertical="center" wrapText="1"/>
      <protection hidden="1"/>
    </xf>
    <xf numFmtId="166" fontId="5" fillId="2" borderId="6" xfId="0" applyNumberFormat="1" applyFont="1" applyFill="1" applyBorder="1" applyAlignment="1" applyProtection="1">
      <alignment vertical="center" wrapText="1"/>
      <protection hidden="1"/>
    </xf>
    <xf numFmtId="0" fontId="13" fillId="0" borderId="0" xfId="0" quotePrefix="1" applyFont="1" applyAlignment="1" applyProtection="1">
      <alignment horizontal="justify" vertical="center" wrapText="1" shrinkToFit="1"/>
    </xf>
    <xf numFmtId="0" fontId="15" fillId="0" borderId="0" xfId="0" applyFont="1" applyAlignment="1" applyProtection="1">
      <alignment horizontal="center" vertical="center" wrapText="1"/>
    </xf>
    <xf numFmtId="0" fontId="13" fillId="0" borderId="0" xfId="0" applyFont="1" applyAlignment="1" applyProtection="1">
      <alignment horizontal="justify" vertical="center" wrapText="1" shrinkToFit="1"/>
    </xf>
    <xf numFmtId="0" fontId="2" fillId="2" borderId="4" xfId="0" applyFont="1" applyFill="1" applyBorder="1" applyAlignment="1" applyProtection="1">
      <alignment horizontal="center" vertical="center" wrapText="1"/>
      <protection hidden="1"/>
    </xf>
    <xf numFmtId="0" fontId="2" fillId="2" borderId="6" xfId="0" applyFont="1" applyFill="1" applyBorder="1" applyAlignment="1" applyProtection="1">
      <alignment horizontal="center" vertical="center" wrapText="1"/>
      <protection hidden="1"/>
    </xf>
    <xf numFmtId="0" fontId="2" fillId="2" borderId="5" xfId="0" applyFont="1" applyFill="1" applyBorder="1" applyAlignment="1" applyProtection="1">
      <alignment horizontal="center" vertical="center" wrapText="1"/>
      <protection hidden="1"/>
    </xf>
    <xf numFmtId="0" fontId="2" fillId="2" borderId="1" xfId="0" applyFont="1" applyFill="1" applyBorder="1" applyAlignment="1" applyProtection="1">
      <alignment horizontal="center" vertical="center" wrapText="1"/>
      <protection hidden="1"/>
    </xf>
    <xf numFmtId="0" fontId="6" fillId="2" borderId="7" xfId="0" applyFont="1" applyFill="1" applyBorder="1" applyAlignment="1" applyProtection="1">
      <alignment horizontal="center" vertical="center" wrapText="1"/>
      <protection hidden="1"/>
    </xf>
    <xf numFmtId="0" fontId="6" fillId="2" borderId="2" xfId="0" applyFont="1" applyFill="1" applyBorder="1" applyAlignment="1" applyProtection="1">
      <alignment horizontal="center" vertical="center" wrapText="1"/>
      <protection hidden="1"/>
    </xf>
    <xf numFmtId="0" fontId="4" fillId="2" borderId="7" xfId="0" applyFont="1" applyFill="1" applyBorder="1" applyAlignment="1" applyProtection="1">
      <alignment horizontal="center" vertical="center" wrapText="1"/>
      <protection hidden="1"/>
    </xf>
    <xf numFmtId="0" fontId="4" fillId="2" borderId="2" xfId="0" applyFont="1" applyFill="1" applyBorder="1" applyAlignment="1" applyProtection="1">
      <alignment horizontal="center" vertical="center" wrapText="1"/>
      <protection hidden="1"/>
    </xf>
    <xf numFmtId="0" fontId="23" fillId="9" borderId="5" xfId="0" applyFont="1" applyFill="1" applyBorder="1" applyAlignment="1" applyProtection="1">
      <alignment horizontal="center" vertical="center" wrapText="1"/>
      <protection hidden="1"/>
    </xf>
    <xf numFmtId="0" fontId="17" fillId="0" borderId="0" xfId="0" applyFont="1" applyAlignment="1" applyProtection="1">
      <alignment horizontal="center" vertical="center" wrapText="1"/>
      <protection hidden="1"/>
    </xf>
    <xf numFmtId="0" fontId="14" fillId="0" borderId="3" xfId="0" applyFont="1" applyBorder="1" applyAlignment="1" applyProtection="1">
      <alignment horizontal="left" vertical="center" wrapText="1"/>
      <protection hidden="1"/>
    </xf>
    <xf numFmtId="0" fontId="2" fillId="0" borderId="0" xfId="0" applyFont="1" applyAlignment="1" applyProtection="1">
      <alignment horizontal="center" vertical="center" wrapText="1"/>
      <protection hidden="1"/>
    </xf>
    <xf numFmtId="0" fontId="3" fillId="0" borderId="0" xfId="0" applyFont="1" applyAlignment="1" applyProtection="1">
      <alignment horizontal="left" vertical="center" wrapText="1"/>
      <protection hidden="1"/>
    </xf>
    <xf numFmtId="0" fontId="2" fillId="2" borderId="4" xfId="0" applyFont="1" applyFill="1" applyBorder="1" applyAlignment="1">
      <alignment horizontal="center" vertical="center"/>
    </xf>
    <xf numFmtId="0" fontId="2" fillId="2" borderId="6" xfId="0" applyFont="1" applyFill="1" applyBorder="1" applyAlignment="1">
      <alignment horizontal="center" vertical="center"/>
    </xf>
    <xf numFmtId="0" fontId="2" fillId="0" borderId="0" xfId="0" applyFont="1" applyAlignment="1">
      <alignment horizontal="center"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4" fillId="2" borderId="7" xfId="0" applyNumberFormat="1" applyFont="1" applyFill="1" applyBorder="1" applyAlignment="1">
      <alignment horizontal="center" vertical="center" wrapText="1"/>
    </xf>
    <xf numFmtId="0" fontId="4" fillId="2" borderId="2" xfId="0" applyNumberFormat="1" applyFont="1" applyFill="1" applyBorder="1" applyAlignment="1">
      <alignment horizontal="center" vertical="center" wrapText="1"/>
    </xf>
    <xf numFmtId="0" fontId="6" fillId="2" borderId="7" xfId="0" applyNumberFormat="1" applyFont="1" applyFill="1" applyBorder="1" applyAlignment="1">
      <alignment horizontal="center" vertical="center" wrapText="1"/>
    </xf>
    <xf numFmtId="0" fontId="6" fillId="2" borderId="2" xfId="0" applyNumberFormat="1" applyFont="1" applyFill="1" applyBorder="1" applyAlignment="1">
      <alignment horizontal="center" vertical="center" wrapText="1"/>
    </xf>
    <xf numFmtId="0" fontId="2" fillId="2" borderId="1" xfId="0" applyFont="1" applyFill="1" applyBorder="1" applyAlignment="1">
      <alignment horizontal="center" vertical="center"/>
    </xf>
    <xf numFmtId="0" fontId="3" fillId="0" borderId="15" xfId="0" applyFont="1" applyBorder="1" applyAlignment="1">
      <alignment vertical="center" wrapText="1"/>
    </xf>
    <xf numFmtId="0" fontId="3" fillId="0" borderId="3" xfId="0" applyFont="1" applyBorder="1" applyAlignment="1">
      <alignment vertical="center" wrapText="1"/>
    </xf>
    <xf numFmtId="0" fontId="19" fillId="0" borderId="13" xfId="0" applyFont="1" applyBorder="1" applyAlignment="1">
      <alignment vertical="center" wrapText="1"/>
    </xf>
    <xf numFmtId="0" fontId="19" fillId="0" borderId="17" xfId="0" applyFont="1" applyBorder="1" applyAlignment="1">
      <alignment vertical="center" wrapText="1"/>
    </xf>
    <xf numFmtId="0" fontId="2" fillId="2" borderId="7" xfId="0" applyNumberFormat="1" applyFont="1" applyFill="1" applyBorder="1" applyAlignment="1">
      <alignment horizontal="center" vertical="center" wrapText="1"/>
    </xf>
    <xf numFmtId="0" fontId="2" fillId="2" borderId="2" xfId="0" applyNumberFormat="1" applyFont="1" applyFill="1" applyBorder="1" applyAlignment="1">
      <alignment horizontal="center" vertical="center" wrapText="1"/>
    </xf>
    <xf numFmtId="0" fontId="2" fillId="2" borderId="5" xfId="0" applyFont="1" applyFill="1" applyBorder="1" applyAlignment="1">
      <alignment horizontal="center" vertical="center"/>
    </xf>
    <xf numFmtId="0" fontId="8" fillId="2" borderId="1" xfId="0" applyFont="1" applyFill="1" applyBorder="1" applyAlignment="1" applyProtection="1">
      <alignment horizontal="center" vertical="center" wrapText="1"/>
      <protection hidden="1"/>
    </xf>
    <xf numFmtId="0" fontId="8" fillId="2" borderId="4" xfId="0" applyFont="1" applyFill="1" applyBorder="1" applyAlignment="1" applyProtection="1">
      <alignment horizontal="center" vertical="center" wrapText="1"/>
      <protection hidden="1"/>
    </xf>
    <xf numFmtId="0" fontId="8" fillId="2" borderId="5" xfId="0" applyFont="1" applyFill="1" applyBorder="1" applyAlignment="1" applyProtection="1">
      <alignment horizontal="center" vertical="center" wrapText="1"/>
      <protection hidden="1"/>
    </xf>
    <xf numFmtId="0" fontId="8" fillId="2" borderId="6" xfId="0" applyFont="1" applyFill="1" applyBorder="1" applyAlignment="1" applyProtection="1">
      <alignment horizontal="center" vertical="center" wrapText="1"/>
      <protection hidden="1"/>
    </xf>
    <xf numFmtId="0" fontId="9" fillId="0" borderId="13"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4" xfId="0" applyFont="1" applyBorder="1" applyAlignment="1" applyProtection="1">
      <alignment horizontal="center" vertical="center" wrapText="1"/>
      <protection hidden="1"/>
    </xf>
    <xf numFmtId="0" fontId="18" fillId="0" borderId="0" xfId="0" applyFont="1" applyBorder="1" applyAlignment="1" applyProtection="1">
      <alignment horizontal="center" vertical="center" wrapText="1"/>
      <protection hidden="1"/>
    </xf>
    <xf numFmtId="166" fontId="7" fillId="0" borderId="4" xfId="0" applyNumberFormat="1" applyFont="1" applyBorder="1" applyAlignment="1" applyProtection="1">
      <alignment horizontal="center" vertical="center" wrapText="1"/>
      <protection hidden="1"/>
    </xf>
    <xf numFmtId="166" fontId="7" fillId="0" borderId="6" xfId="0" applyNumberFormat="1" applyFont="1" applyBorder="1" applyAlignment="1" applyProtection="1">
      <alignment horizontal="center" vertical="center" wrapText="1"/>
      <protection hidden="1"/>
    </xf>
    <xf numFmtId="167" fontId="7" fillId="4" borderId="1" xfId="1" applyNumberFormat="1" applyFont="1" applyFill="1" applyBorder="1" applyAlignment="1" applyProtection="1">
      <alignment horizontal="center" vertical="center" wrapText="1"/>
      <protection hidden="1"/>
    </xf>
    <xf numFmtId="0" fontId="9" fillId="5" borderId="9" xfId="0" applyFont="1" applyFill="1" applyBorder="1" applyAlignment="1" applyProtection="1">
      <alignment horizontal="center" vertical="center" wrapText="1"/>
      <protection hidden="1"/>
    </xf>
    <xf numFmtId="0" fontId="9" fillId="5" borderId="11" xfId="0" applyFont="1" applyFill="1" applyBorder="1" applyAlignment="1" applyProtection="1">
      <alignment horizontal="center" vertical="center" wrapText="1"/>
      <protection hidden="1"/>
    </xf>
    <xf numFmtId="0" fontId="7" fillId="0" borderId="0" xfId="0" applyFont="1" applyAlignment="1" applyProtection="1">
      <alignment horizontal="center" wrapText="1"/>
      <protection hidden="1"/>
    </xf>
    <xf numFmtId="0" fontId="9" fillId="6" borderId="4" xfId="0" applyFont="1" applyFill="1" applyBorder="1" applyAlignment="1" applyProtection="1">
      <alignment horizontal="center" vertical="center"/>
      <protection hidden="1"/>
    </xf>
    <xf numFmtId="0" fontId="9" fillId="6" borderId="5" xfId="0" applyFont="1" applyFill="1" applyBorder="1" applyAlignment="1" applyProtection="1">
      <alignment horizontal="center" vertical="center"/>
      <protection hidden="1"/>
    </xf>
    <xf numFmtId="0" fontId="9" fillId="3" borderId="1" xfId="0" applyFont="1" applyFill="1" applyBorder="1" applyAlignment="1" applyProtection="1">
      <alignment horizontal="center" wrapText="1"/>
      <protection locked="0"/>
    </xf>
    <xf numFmtId="0" fontId="7" fillId="3" borderId="1" xfId="0" applyFont="1" applyFill="1" applyBorder="1" applyAlignment="1" applyProtection="1">
      <alignment horizontal="center" wrapText="1"/>
      <protection locked="0"/>
    </xf>
    <xf numFmtId="0" fontId="7" fillId="3" borderId="1" xfId="0" applyFont="1" applyFill="1" applyBorder="1" applyAlignment="1" applyProtection="1">
      <alignment horizontal="center"/>
      <protection locked="0"/>
    </xf>
    <xf numFmtId="0" fontId="23" fillId="9" borderId="0" xfId="0" applyFont="1" applyFill="1" applyAlignment="1" applyProtection="1">
      <alignment horizontal="center" vertical="center" wrapText="1"/>
      <protection hidden="1"/>
    </xf>
    <xf numFmtId="0" fontId="22" fillId="0" borderId="12" xfId="0" applyFont="1" applyFill="1" applyBorder="1" applyAlignment="1" applyProtection="1">
      <alignment horizontal="center" vertical="center" wrapText="1"/>
      <protection hidden="1"/>
    </xf>
  </cellXfs>
  <cellStyles count="4">
    <cellStyle name="Comma" xfId="1" builtinId="3"/>
    <cellStyle name="Currency" xfId="2" builtinId="4"/>
    <cellStyle name="Normal" xfId="0" builtinId="0"/>
    <cellStyle name="Percent" xfId="3" builtinId="5"/>
  </cellStyles>
  <dxfs count="2">
    <dxf>
      <fill>
        <patternFill>
          <bgColor theme="0"/>
        </patternFill>
      </fill>
    </dxf>
    <dxf>
      <fill>
        <patternFill>
          <bgColor theme="0"/>
        </patternFill>
      </fill>
    </dxf>
  </dxfs>
  <tableStyles count="0" defaultTableStyle="TableStyleMedium2" defaultPivotStyle="PivotStyleLight16"/>
  <colors>
    <mruColors>
      <color rgb="FFE6AC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2076450</xdr:colOff>
      <xdr:row>8</xdr:row>
      <xdr:rowOff>0</xdr:rowOff>
    </xdr:from>
    <xdr:ext cx="184731" cy="264560"/>
    <xdr:sp macro="" textlink="">
      <xdr:nvSpPr>
        <xdr:cNvPr id="2" name="TextBox 1">
          <a:extLst>
            <a:ext uri="{FF2B5EF4-FFF2-40B4-BE49-F238E27FC236}">
              <a16:creationId xmlns:a16="http://schemas.microsoft.com/office/drawing/2014/main" id="{DE5FC505-1BC1-483E-B301-C499ABB0B71B}"/>
            </a:ext>
          </a:extLst>
        </xdr:cNvPr>
        <xdr:cNvSpPr txBox="1"/>
      </xdr:nvSpPr>
      <xdr:spPr>
        <a:xfrm>
          <a:off x="2390775" y="4314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1</xdr:col>
      <xdr:colOff>2076450</xdr:colOff>
      <xdr:row>8</xdr:row>
      <xdr:rowOff>0</xdr:rowOff>
    </xdr:from>
    <xdr:ext cx="184731" cy="264560"/>
    <xdr:sp macro="" textlink="">
      <xdr:nvSpPr>
        <xdr:cNvPr id="3" name="TextBox 2">
          <a:extLst>
            <a:ext uri="{FF2B5EF4-FFF2-40B4-BE49-F238E27FC236}">
              <a16:creationId xmlns:a16="http://schemas.microsoft.com/office/drawing/2014/main" id="{5502ECE4-F622-4E7B-9817-832EBA60FF4E}"/>
            </a:ext>
          </a:extLst>
        </xdr:cNvPr>
        <xdr:cNvSpPr txBox="1"/>
      </xdr:nvSpPr>
      <xdr:spPr>
        <a:xfrm>
          <a:off x="2390775" y="4314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1</xdr:col>
      <xdr:colOff>2076450</xdr:colOff>
      <xdr:row>8</xdr:row>
      <xdr:rowOff>0</xdr:rowOff>
    </xdr:from>
    <xdr:ext cx="184731" cy="264560"/>
    <xdr:sp macro="" textlink="">
      <xdr:nvSpPr>
        <xdr:cNvPr id="4" name="TextBox 3">
          <a:extLst>
            <a:ext uri="{FF2B5EF4-FFF2-40B4-BE49-F238E27FC236}">
              <a16:creationId xmlns:a16="http://schemas.microsoft.com/office/drawing/2014/main" id="{78F273B3-2437-4EBF-9DFA-06BB21EEA8FC}"/>
            </a:ext>
          </a:extLst>
        </xdr:cNvPr>
        <xdr:cNvSpPr txBox="1"/>
      </xdr:nvSpPr>
      <xdr:spPr>
        <a:xfrm>
          <a:off x="2390775" y="4314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2076450</xdr:colOff>
      <xdr:row>11</xdr:row>
      <xdr:rowOff>0</xdr:rowOff>
    </xdr:from>
    <xdr:ext cx="184731" cy="264560"/>
    <xdr:sp macro="" textlink="">
      <xdr:nvSpPr>
        <xdr:cNvPr id="2" name="TextBox 1">
          <a:extLst>
            <a:ext uri="{FF2B5EF4-FFF2-40B4-BE49-F238E27FC236}">
              <a16:creationId xmlns:a16="http://schemas.microsoft.com/office/drawing/2014/main" id="{142D342C-7AFD-48A3-B1AD-D4DD68849450}"/>
            </a:ext>
          </a:extLst>
        </xdr:cNvPr>
        <xdr:cNvSpPr txBox="1"/>
      </xdr:nvSpPr>
      <xdr:spPr>
        <a:xfrm>
          <a:off x="2390775" y="4200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1</xdr:col>
      <xdr:colOff>2076450</xdr:colOff>
      <xdr:row>11</xdr:row>
      <xdr:rowOff>0</xdr:rowOff>
    </xdr:from>
    <xdr:ext cx="184731" cy="264560"/>
    <xdr:sp macro="" textlink="">
      <xdr:nvSpPr>
        <xdr:cNvPr id="3" name="TextBox 2">
          <a:extLst>
            <a:ext uri="{FF2B5EF4-FFF2-40B4-BE49-F238E27FC236}">
              <a16:creationId xmlns:a16="http://schemas.microsoft.com/office/drawing/2014/main" id="{5283020E-696F-422A-AA8B-EEDD4B7770D1}"/>
            </a:ext>
          </a:extLst>
        </xdr:cNvPr>
        <xdr:cNvSpPr txBox="1"/>
      </xdr:nvSpPr>
      <xdr:spPr>
        <a:xfrm>
          <a:off x="2390775" y="4200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1</xdr:col>
      <xdr:colOff>2076450</xdr:colOff>
      <xdr:row>11</xdr:row>
      <xdr:rowOff>0</xdr:rowOff>
    </xdr:from>
    <xdr:ext cx="184731" cy="264560"/>
    <xdr:sp macro="" textlink="">
      <xdr:nvSpPr>
        <xdr:cNvPr id="4" name="TextBox 3">
          <a:extLst>
            <a:ext uri="{FF2B5EF4-FFF2-40B4-BE49-F238E27FC236}">
              <a16:creationId xmlns:a16="http://schemas.microsoft.com/office/drawing/2014/main" id="{DC597A08-8248-4830-A59A-F4C9FD684566}"/>
            </a:ext>
          </a:extLst>
        </xdr:cNvPr>
        <xdr:cNvSpPr txBox="1"/>
      </xdr:nvSpPr>
      <xdr:spPr>
        <a:xfrm>
          <a:off x="2390775" y="4200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2076450</xdr:colOff>
      <xdr:row>4</xdr:row>
      <xdr:rowOff>0</xdr:rowOff>
    </xdr:from>
    <xdr:ext cx="184731" cy="264560"/>
    <xdr:sp macro="" textlink="">
      <xdr:nvSpPr>
        <xdr:cNvPr id="2" name="TextBox 1">
          <a:extLst>
            <a:ext uri="{FF2B5EF4-FFF2-40B4-BE49-F238E27FC236}">
              <a16:creationId xmlns:a16="http://schemas.microsoft.com/office/drawing/2014/main" id="{2D79A852-7F04-4431-83DE-112A7BEAF79F}"/>
            </a:ext>
          </a:extLst>
        </xdr:cNvPr>
        <xdr:cNvSpPr txBox="1"/>
      </xdr:nvSpPr>
      <xdr:spPr>
        <a:xfrm>
          <a:off x="2409825" y="1771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1</xdr:col>
      <xdr:colOff>2076450</xdr:colOff>
      <xdr:row>4</xdr:row>
      <xdr:rowOff>0</xdr:rowOff>
    </xdr:from>
    <xdr:ext cx="184731" cy="264560"/>
    <xdr:sp macro="" textlink="">
      <xdr:nvSpPr>
        <xdr:cNvPr id="3" name="TextBox 2">
          <a:extLst>
            <a:ext uri="{FF2B5EF4-FFF2-40B4-BE49-F238E27FC236}">
              <a16:creationId xmlns:a16="http://schemas.microsoft.com/office/drawing/2014/main" id="{9E0571DC-D7DB-48E1-80BF-662F8A2820D1}"/>
            </a:ext>
          </a:extLst>
        </xdr:cNvPr>
        <xdr:cNvSpPr txBox="1"/>
      </xdr:nvSpPr>
      <xdr:spPr>
        <a:xfrm>
          <a:off x="2409825" y="1771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1</xdr:col>
      <xdr:colOff>2076450</xdr:colOff>
      <xdr:row>4</xdr:row>
      <xdr:rowOff>0</xdr:rowOff>
    </xdr:from>
    <xdr:ext cx="184731" cy="264560"/>
    <xdr:sp macro="" textlink="">
      <xdr:nvSpPr>
        <xdr:cNvPr id="4" name="TextBox 3">
          <a:extLst>
            <a:ext uri="{FF2B5EF4-FFF2-40B4-BE49-F238E27FC236}">
              <a16:creationId xmlns:a16="http://schemas.microsoft.com/office/drawing/2014/main" id="{3B531B8A-52F6-4EC6-A017-1E2491DDE2A5}"/>
            </a:ext>
          </a:extLst>
        </xdr:cNvPr>
        <xdr:cNvSpPr txBox="1"/>
      </xdr:nvSpPr>
      <xdr:spPr>
        <a:xfrm>
          <a:off x="2409825" y="1771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2076450</xdr:colOff>
      <xdr:row>12</xdr:row>
      <xdr:rowOff>0</xdr:rowOff>
    </xdr:from>
    <xdr:ext cx="184731" cy="264560"/>
    <xdr:sp macro="" textlink="">
      <xdr:nvSpPr>
        <xdr:cNvPr id="2" name="TextBox 1">
          <a:extLst>
            <a:ext uri="{FF2B5EF4-FFF2-40B4-BE49-F238E27FC236}">
              <a16:creationId xmlns:a16="http://schemas.microsoft.com/office/drawing/2014/main" id="{44C2BD09-E38C-4AF7-8EED-88A9071A6F5F}"/>
            </a:ext>
          </a:extLst>
        </xdr:cNvPr>
        <xdr:cNvSpPr txBox="1"/>
      </xdr:nvSpPr>
      <xdr:spPr>
        <a:xfrm>
          <a:off x="2396490" y="45034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1</xdr:col>
      <xdr:colOff>2076450</xdr:colOff>
      <xdr:row>12</xdr:row>
      <xdr:rowOff>0</xdr:rowOff>
    </xdr:from>
    <xdr:ext cx="184731" cy="264560"/>
    <xdr:sp macro="" textlink="">
      <xdr:nvSpPr>
        <xdr:cNvPr id="3" name="TextBox 2">
          <a:extLst>
            <a:ext uri="{FF2B5EF4-FFF2-40B4-BE49-F238E27FC236}">
              <a16:creationId xmlns:a16="http://schemas.microsoft.com/office/drawing/2014/main" id="{9B87D37A-55D2-4DA1-A62F-3335E2B0E136}"/>
            </a:ext>
          </a:extLst>
        </xdr:cNvPr>
        <xdr:cNvSpPr txBox="1"/>
      </xdr:nvSpPr>
      <xdr:spPr>
        <a:xfrm>
          <a:off x="2396490" y="45034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1</xdr:col>
      <xdr:colOff>2076450</xdr:colOff>
      <xdr:row>12</xdr:row>
      <xdr:rowOff>0</xdr:rowOff>
    </xdr:from>
    <xdr:ext cx="184731" cy="264560"/>
    <xdr:sp macro="" textlink="">
      <xdr:nvSpPr>
        <xdr:cNvPr id="4" name="TextBox 3">
          <a:extLst>
            <a:ext uri="{FF2B5EF4-FFF2-40B4-BE49-F238E27FC236}">
              <a16:creationId xmlns:a16="http://schemas.microsoft.com/office/drawing/2014/main" id="{AAECF15C-4121-4366-9C39-DE4C3B1F1755}"/>
            </a:ext>
          </a:extLst>
        </xdr:cNvPr>
        <xdr:cNvSpPr txBox="1"/>
      </xdr:nvSpPr>
      <xdr:spPr>
        <a:xfrm>
          <a:off x="2396490" y="45034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3</xdr:col>
      <xdr:colOff>0</xdr:colOff>
      <xdr:row>2</xdr:row>
      <xdr:rowOff>0</xdr:rowOff>
    </xdr:from>
    <xdr:ext cx="184731" cy="264560"/>
    <xdr:sp macro="" textlink="">
      <xdr:nvSpPr>
        <xdr:cNvPr id="2" name="TextBox 1">
          <a:extLst>
            <a:ext uri="{FF2B5EF4-FFF2-40B4-BE49-F238E27FC236}">
              <a16:creationId xmlns:a16="http://schemas.microsoft.com/office/drawing/2014/main" id="{ABE38D83-1C12-46A0-B433-245781ACED00}"/>
            </a:ext>
          </a:extLst>
        </xdr:cNvPr>
        <xdr:cNvSpPr txBox="1"/>
      </xdr:nvSpPr>
      <xdr:spPr>
        <a:xfrm>
          <a:off x="4610100" y="381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3</xdr:col>
      <xdr:colOff>0</xdr:colOff>
      <xdr:row>2</xdr:row>
      <xdr:rowOff>0</xdr:rowOff>
    </xdr:from>
    <xdr:ext cx="184731" cy="264560"/>
    <xdr:sp macro="" textlink="">
      <xdr:nvSpPr>
        <xdr:cNvPr id="3" name="TextBox 2">
          <a:extLst>
            <a:ext uri="{FF2B5EF4-FFF2-40B4-BE49-F238E27FC236}">
              <a16:creationId xmlns:a16="http://schemas.microsoft.com/office/drawing/2014/main" id="{D3E448F9-731A-4EB6-9338-89489CAC0AA1}"/>
            </a:ext>
          </a:extLst>
        </xdr:cNvPr>
        <xdr:cNvSpPr txBox="1"/>
      </xdr:nvSpPr>
      <xdr:spPr>
        <a:xfrm>
          <a:off x="4610100" y="381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3</xdr:col>
      <xdr:colOff>0</xdr:colOff>
      <xdr:row>70</xdr:row>
      <xdr:rowOff>0</xdr:rowOff>
    </xdr:from>
    <xdr:ext cx="184731" cy="264560"/>
    <xdr:sp macro="" textlink="">
      <xdr:nvSpPr>
        <xdr:cNvPr id="4" name="TextBox 3">
          <a:extLst>
            <a:ext uri="{FF2B5EF4-FFF2-40B4-BE49-F238E27FC236}">
              <a16:creationId xmlns:a16="http://schemas.microsoft.com/office/drawing/2014/main" id="{AC3FEEC7-9941-4AD0-9449-95623FB0FDCE}"/>
            </a:ext>
          </a:extLst>
        </xdr:cNvPr>
        <xdr:cNvSpPr txBox="1"/>
      </xdr:nvSpPr>
      <xdr:spPr>
        <a:xfrm>
          <a:off x="4610100" y="1236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3</xdr:col>
      <xdr:colOff>0</xdr:colOff>
      <xdr:row>70</xdr:row>
      <xdr:rowOff>0</xdr:rowOff>
    </xdr:from>
    <xdr:ext cx="184731" cy="264560"/>
    <xdr:sp macro="" textlink="">
      <xdr:nvSpPr>
        <xdr:cNvPr id="5" name="TextBox 4">
          <a:extLst>
            <a:ext uri="{FF2B5EF4-FFF2-40B4-BE49-F238E27FC236}">
              <a16:creationId xmlns:a16="http://schemas.microsoft.com/office/drawing/2014/main" id="{3AC04EF5-F8BE-456A-A922-6A6E6A1C1AEB}"/>
            </a:ext>
          </a:extLst>
        </xdr:cNvPr>
        <xdr:cNvSpPr txBox="1"/>
      </xdr:nvSpPr>
      <xdr:spPr>
        <a:xfrm>
          <a:off x="4610100" y="1236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1</xdr:col>
      <xdr:colOff>2076450</xdr:colOff>
      <xdr:row>70</xdr:row>
      <xdr:rowOff>0</xdr:rowOff>
    </xdr:from>
    <xdr:ext cx="184731" cy="264560"/>
    <xdr:sp macro="" textlink="">
      <xdr:nvSpPr>
        <xdr:cNvPr id="6" name="TextBox 5">
          <a:extLst>
            <a:ext uri="{FF2B5EF4-FFF2-40B4-BE49-F238E27FC236}">
              <a16:creationId xmlns:a16="http://schemas.microsoft.com/office/drawing/2014/main" id="{B15BCC3D-6534-4C9D-9169-113D59A13FBB}"/>
            </a:ext>
          </a:extLst>
        </xdr:cNvPr>
        <xdr:cNvSpPr txBox="1"/>
      </xdr:nvSpPr>
      <xdr:spPr>
        <a:xfrm>
          <a:off x="2390775" y="17021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1</xdr:col>
      <xdr:colOff>2076450</xdr:colOff>
      <xdr:row>70</xdr:row>
      <xdr:rowOff>0</xdr:rowOff>
    </xdr:from>
    <xdr:ext cx="184731" cy="264560"/>
    <xdr:sp macro="" textlink="">
      <xdr:nvSpPr>
        <xdr:cNvPr id="7" name="TextBox 6">
          <a:extLst>
            <a:ext uri="{FF2B5EF4-FFF2-40B4-BE49-F238E27FC236}">
              <a16:creationId xmlns:a16="http://schemas.microsoft.com/office/drawing/2014/main" id="{49ECCEC0-A084-4B59-A3AB-B565D513E19D}"/>
            </a:ext>
          </a:extLst>
        </xdr:cNvPr>
        <xdr:cNvSpPr txBox="1"/>
      </xdr:nvSpPr>
      <xdr:spPr>
        <a:xfrm>
          <a:off x="2390775" y="17021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1</xdr:col>
      <xdr:colOff>2076450</xdr:colOff>
      <xdr:row>70</xdr:row>
      <xdr:rowOff>0</xdr:rowOff>
    </xdr:from>
    <xdr:ext cx="184731" cy="264560"/>
    <xdr:sp macro="" textlink="">
      <xdr:nvSpPr>
        <xdr:cNvPr id="8" name="TextBox 7">
          <a:extLst>
            <a:ext uri="{FF2B5EF4-FFF2-40B4-BE49-F238E27FC236}">
              <a16:creationId xmlns:a16="http://schemas.microsoft.com/office/drawing/2014/main" id="{AA67731D-F533-44FB-9B6E-3269A9BC43A2}"/>
            </a:ext>
          </a:extLst>
        </xdr:cNvPr>
        <xdr:cNvSpPr txBox="1"/>
      </xdr:nvSpPr>
      <xdr:spPr>
        <a:xfrm>
          <a:off x="2390775" y="17021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2</xdr:col>
      <xdr:colOff>0</xdr:colOff>
      <xdr:row>61</xdr:row>
      <xdr:rowOff>0</xdr:rowOff>
    </xdr:from>
    <xdr:ext cx="184731" cy="264560"/>
    <xdr:sp macro="" textlink="">
      <xdr:nvSpPr>
        <xdr:cNvPr id="9" name="TextBox 8">
          <a:extLst>
            <a:ext uri="{FF2B5EF4-FFF2-40B4-BE49-F238E27FC236}">
              <a16:creationId xmlns:a16="http://schemas.microsoft.com/office/drawing/2014/main" id="{F536A7E3-C72E-42F7-981E-04BE5B310D28}"/>
            </a:ext>
          </a:extLst>
        </xdr:cNvPr>
        <xdr:cNvSpPr txBox="1"/>
      </xdr:nvSpPr>
      <xdr:spPr>
        <a:xfrm>
          <a:off x="4610100" y="9353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2</xdr:col>
      <xdr:colOff>0</xdr:colOff>
      <xdr:row>61</xdr:row>
      <xdr:rowOff>0</xdr:rowOff>
    </xdr:from>
    <xdr:ext cx="184731" cy="264560"/>
    <xdr:sp macro="" textlink="">
      <xdr:nvSpPr>
        <xdr:cNvPr id="10" name="TextBox 9">
          <a:extLst>
            <a:ext uri="{FF2B5EF4-FFF2-40B4-BE49-F238E27FC236}">
              <a16:creationId xmlns:a16="http://schemas.microsoft.com/office/drawing/2014/main" id="{B20B11E0-3CDF-4FCC-A277-9A23DFB66896}"/>
            </a:ext>
          </a:extLst>
        </xdr:cNvPr>
        <xdr:cNvSpPr txBox="1"/>
      </xdr:nvSpPr>
      <xdr:spPr>
        <a:xfrm>
          <a:off x="4610100" y="9353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2</xdr:col>
      <xdr:colOff>0</xdr:colOff>
      <xdr:row>61</xdr:row>
      <xdr:rowOff>0</xdr:rowOff>
    </xdr:from>
    <xdr:ext cx="184731" cy="264560"/>
    <xdr:sp macro="" textlink="">
      <xdr:nvSpPr>
        <xdr:cNvPr id="11" name="TextBox 10">
          <a:extLst>
            <a:ext uri="{FF2B5EF4-FFF2-40B4-BE49-F238E27FC236}">
              <a16:creationId xmlns:a16="http://schemas.microsoft.com/office/drawing/2014/main" id="{1E552B5B-1791-4EAC-9596-9DF923307693}"/>
            </a:ext>
          </a:extLst>
        </xdr:cNvPr>
        <xdr:cNvSpPr txBox="1"/>
      </xdr:nvSpPr>
      <xdr:spPr>
        <a:xfrm>
          <a:off x="4610100" y="2295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2</xdr:col>
      <xdr:colOff>0</xdr:colOff>
      <xdr:row>61</xdr:row>
      <xdr:rowOff>0</xdr:rowOff>
    </xdr:from>
    <xdr:ext cx="184731" cy="264560"/>
    <xdr:sp macro="" textlink="">
      <xdr:nvSpPr>
        <xdr:cNvPr id="12" name="TextBox 11">
          <a:extLst>
            <a:ext uri="{FF2B5EF4-FFF2-40B4-BE49-F238E27FC236}">
              <a16:creationId xmlns:a16="http://schemas.microsoft.com/office/drawing/2014/main" id="{6F792791-A127-4BB1-AE80-B1DE4FE2C10C}"/>
            </a:ext>
          </a:extLst>
        </xdr:cNvPr>
        <xdr:cNvSpPr txBox="1"/>
      </xdr:nvSpPr>
      <xdr:spPr>
        <a:xfrm>
          <a:off x="4610100" y="2295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1</xdr:col>
      <xdr:colOff>2076450</xdr:colOff>
      <xdr:row>61</xdr:row>
      <xdr:rowOff>0</xdr:rowOff>
    </xdr:from>
    <xdr:ext cx="184731" cy="264560"/>
    <xdr:sp macro="" textlink="">
      <xdr:nvSpPr>
        <xdr:cNvPr id="13" name="TextBox 12">
          <a:extLst>
            <a:ext uri="{FF2B5EF4-FFF2-40B4-BE49-F238E27FC236}">
              <a16:creationId xmlns:a16="http://schemas.microsoft.com/office/drawing/2014/main" id="{293E205D-2C91-4A5F-A795-B278B216700B}"/>
            </a:ext>
          </a:extLst>
        </xdr:cNvPr>
        <xdr:cNvSpPr txBox="1"/>
      </xdr:nvSpPr>
      <xdr:spPr>
        <a:xfrm>
          <a:off x="2390775" y="453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1</xdr:col>
      <xdr:colOff>2076450</xdr:colOff>
      <xdr:row>61</xdr:row>
      <xdr:rowOff>0</xdr:rowOff>
    </xdr:from>
    <xdr:ext cx="184731" cy="264560"/>
    <xdr:sp macro="" textlink="">
      <xdr:nvSpPr>
        <xdr:cNvPr id="14" name="TextBox 13">
          <a:extLst>
            <a:ext uri="{FF2B5EF4-FFF2-40B4-BE49-F238E27FC236}">
              <a16:creationId xmlns:a16="http://schemas.microsoft.com/office/drawing/2014/main" id="{1EB312FD-C334-4BF3-A3B2-1D8A1824FA64}"/>
            </a:ext>
          </a:extLst>
        </xdr:cNvPr>
        <xdr:cNvSpPr txBox="1"/>
      </xdr:nvSpPr>
      <xdr:spPr>
        <a:xfrm>
          <a:off x="2390775" y="453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1</xdr:col>
      <xdr:colOff>2076450</xdr:colOff>
      <xdr:row>61</xdr:row>
      <xdr:rowOff>0</xdr:rowOff>
    </xdr:from>
    <xdr:ext cx="184731" cy="264560"/>
    <xdr:sp macro="" textlink="">
      <xdr:nvSpPr>
        <xdr:cNvPr id="15" name="TextBox 14">
          <a:extLst>
            <a:ext uri="{FF2B5EF4-FFF2-40B4-BE49-F238E27FC236}">
              <a16:creationId xmlns:a16="http://schemas.microsoft.com/office/drawing/2014/main" id="{76A9A1AF-7705-4DE4-BD3A-7A0549E841A1}"/>
            </a:ext>
          </a:extLst>
        </xdr:cNvPr>
        <xdr:cNvSpPr txBox="1"/>
      </xdr:nvSpPr>
      <xdr:spPr>
        <a:xfrm>
          <a:off x="2390775" y="453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6</xdr:col>
      <xdr:colOff>0</xdr:colOff>
      <xdr:row>61</xdr:row>
      <xdr:rowOff>0</xdr:rowOff>
    </xdr:from>
    <xdr:ext cx="184731" cy="264560"/>
    <xdr:sp macro="" textlink="">
      <xdr:nvSpPr>
        <xdr:cNvPr id="16" name="TextBox 15">
          <a:extLst>
            <a:ext uri="{FF2B5EF4-FFF2-40B4-BE49-F238E27FC236}">
              <a16:creationId xmlns:a16="http://schemas.microsoft.com/office/drawing/2014/main" id="{3A0B0225-CD17-43E8-B4B0-FC2D39CB2E7D}"/>
            </a:ext>
          </a:extLst>
        </xdr:cNvPr>
        <xdr:cNvSpPr txBox="1"/>
      </xdr:nvSpPr>
      <xdr:spPr>
        <a:xfrm>
          <a:off x="8972550" y="453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6</xdr:col>
      <xdr:colOff>0</xdr:colOff>
      <xdr:row>61</xdr:row>
      <xdr:rowOff>0</xdr:rowOff>
    </xdr:from>
    <xdr:ext cx="184731" cy="264560"/>
    <xdr:sp macro="" textlink="">
      <xdr:nvSpPr>
        <xdr:cNvPr id="17" name="TextBox 16">
          <a:extLst>
            <a:ext uri="{FF2B5EF4-FFF2-40B4-BE49-F238E27FC236}">
              <a16:creationId xmlns:a16="http://schemas.microsoft.com/office/drawing/2014/main" id="{794465A9-7B39-4991-B3D0-6C96D1140F96}"/>
            </a:ext>
          </a:extLst>
        </xdr:cNvPr>
        <xdr:cNvSpPr txBox="1"/>
      </xdr:nvSpPr>
      <xdr:spPr>
        <a:xfrm>
          <a:off x="8972550" y="453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6</xdr:col>
      <xdr:colOff>0</xdr:colOff>
      <xdr:row>61</xdr:row>
      <xdr:rowOff>0</xdr:rowOff>
    </xdr:from>
    <xdr:ext cx="184731" cy="264560"/>
    <xdr:sp macro="" textlink="">
      <xdr:nvSpPr>
        <xdr:cNvPr id="18" name="TextBox 17">
          <a:extLst>
            <a:ext uri="{FF2B5EF4-FFF2-40B4-BE49-F238E27FC236}">
              <a16:creationId xmlns:a16="http://schemas.microsoft.com/office/drawing/2014/main" id="{66CE624B-265E-4B3C-BA38-342AD632977A}"/>
            </a:ext>
          </a:extLst>
        </xdr:cNvPr>
        <xdr:cNvSpPr txBox="1"/>
      </xdr:nvSpPr>
      <xdr:spPr>
        <a:xfrm>
          <a:off x="8972550" y="453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1</xdr:col>
      <xdr:colOff>2076450</xdr:colOff>
      <xdr:row>61</xdr:row>
      <xdr:rowOff>0</xdr:rowOff>
    </xdr:from>
    <xdr:ext cx="184731" cy="264560"/>
    <xdr:sp macro="" textlink="">
      <xdr:nvSpPr>
        <xdr:cNvPr id="19" name="TextBox 18">
          <a:extLst>
            <a:ext uri="{FF2B5EF4-FFF2-40B4-BE49-F238E27FC236}">
              <a16:creationId xmlns:a16="http://schemas.microsoft.com/office/drawing/2014/main" id="{460BC1E0-BB32-40FF-8F8B-64517465A44E}"/>
            </a:ext>
          </a:extLst>
        </xdr:cNvPr>
        <xdr:cNvSpPr txBox="1"/>
      </xdr:nvSpPr>
      <xdr:spPr>
        <a:xfrm>
          <a:off x="2390775" y="453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1</xdr:col>
      <xdr:colOff>2076450</xdr:colOff>
      <xdr:row>61</xdr:row>
      <xdr:rowOff>0</xdr:rowOff>
    </xdr:from>
    <xdr:ext cx="184731" cy="264560"/>
    <xdr:sp macro="" textlink="">
      <xdr:nvSpPr>
        <xdr:cNvPr id="20" name="TextBox 19">
          <a:extLst>
            <a:ext uri="{FF2B5EF4-FFF2-40B4-BE49-F238E27FC236}">
              <a16:creationId xmlns:a16="http://schemas.microsoft.com/office/drawing/2014/main" id="{B6D0F47E-B05B-4197-9088-7F98FF3FADA8}"/>
            </a:ext>
          </a:extLst>
        </xdr:cNvPr>
        <xdr:cNvSpPr txBox="1"/>
      </xdr:nvSpPr>
      <xdr:spPr>
        <a:xfrm>
          <a:off x="2390775" y="453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1</xdr:col>
      <xdr:colOff>2076450</xdr:colOff>
      <xdr:row>61</xdr:row>
      <xdr:rowOff>0</xdr:rowOff>
    </xdr:from>
    <xdr:ext cx="184731" cy="264560"/>
    <xdr:sp macro="" textlink="">
      <xdr:nvSpPr>
        <xdr:cNvPr id="21" name="TextBox 20">
          <a:extLst>
            <a:ext uri="{FF2B5EF4-FFF2-40B4-BE49-F238E27FC236}">
              <a16:creationId xmlns:a16="http://schemas.microsoft.com/office/drawing/2014/main" id="{756B9FC8-711F-4638-9F88-79DE6DD93354}"/>
            </a:ext>
          </a:extLst>
        </xdr:cNvPr>
        <xdr:cNvSpPr txBox="1"/>
      </xdr:nvSpPr>
      <xdr:spPr>
        <a:xfrm>
          <a:off x="2390775" y="453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2</xdr:col>
      <xdr:colOff>0</xdr:colOff>
      <xdr:row>66</xdr:row>
      <xdr:rowOff>0</xdr:rowOff>
    </xdr:from>
    <xdr:ext cx="184731" cy="264560"/>
    <xdr:sp macro="" textlink="">
      <xdr:nvSpPr>
        <xdr:cNvPr id="22" name="TextBox 21">
          <a:extLst>
            <a:ext uri="{FF2B5EF4-FFF2-40B4-BE49-F238E27FC236}">
              <a16:creationId xmlns:a16="http://schemas.microsoft.com/office/drawing/2014/main" id="{F061B68A-2A1B-4AE2-8946-185099275AAD}"/>
            </a:ext>
          </a:extLst>
        </xdr:cNvPr>
        <xdr:cNvSpPr txBox="1"/>
      </xdr:nvSpPr>
      <xdr:spPr>
        <a:xfrm>
          <a:off x="4610100" y="110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2</xdr:col>
      <xdr:colOff>0</xdr:colOff>
      <xdr:row>66</xdr:row>
      <xdr:rowOff>0</xdr:rowOff>
    </xdr:from>
    <xdr:ext cx="184731" cy="264560"/>
    <xdr:sp macro="" textlink="">
      <xdr:nvSpPr>
        <xdr:cNvPr id="23" name="TextBox 22">
          <a:extLst>
            <a:ext uri="{FF2B5EF4-FFF2-40B4-BE49-F238E27FC236}">
              <a16:creationId xmlns:a16="http://schemas.microsoft.com/office/drawing/2014/main" id="{355FFBBB-17D9-4BAD-938F-EC3CE1954F25}"/>
            </a:ext>
          </a:extLst>
        </xdr:cNvPr>
        <xdr:cNvSpPr txBox="1"/>
      </xdr:nvSpPr>
      <xdr:spPr>
        <a:xfrm>
          <a:off x="4610100" y="110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2</xdr:col>
      <xdr:colOff>0</xdr:colOff>
      <xdr:row>66</xdr:row>
      <xdr:rowOff>0</xdr:rowOff>
    </xdr:from>
    <xdr:ext cx="184731" cy="264560"/>
    <xdr:sp macro="" textlink="">
      <xdr:nvSpPr>
        <xdr:cNvPr id="24" name="TextBox 23">
          <a:extLst>
            <a:ext uri="{FF2B5EF4-FFF2-40B4-BE49-F238E27FC236}">
              <a16:creationId xmlns:a16="http://schemas.microsoft.com/office/drawing/2014/main" id="{B6436933-5CA9-4CEB-BA75-8EE3ABF976A6}"/>
            </a:ext>
          </a:extLst>
        </xdr:cNvPr>
        <xdr:cNvSpPr txBox="1"/>
      </xdr:nvSpPr>
      <xdr:spPr>
        <a:xfrm>
          <a:off x="4610100" y="110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oneCellAnchor>
    <xdr:from>
      <xdr:col>2</xdr:col>
      <xdr:colOff>0</xdr:colOff>
      <xdr:row>66</xdr:row>
      <xdr:rowOff>0</xdr:rowOff>
    </xdr:from>
    <xdr:ext cx="184731" cy="264560"/>
    <xdr:sp macro="" textlink="">
      <xdr:nvSpPr>
        <xdr:cNvPr id="25" name="TextBox 24">
          <a:extLst>
            <a:ext uri="{FF2B5EF4-FFF2-40B4-BE49-F238E27FC236}">
              <a16:creationId xmlns:a16="http://schemas.microsoft.com/office/drawing/2014/main" id="{C3D5F0C3-3645-4101-AF48-F17A3E8DD617}"/>
            </a:ext>
          </a:extLst>
        </xdr:cNvPr>
        <xdr:cNvSpPr txBox="1"/>
      </xdr:nvSpPr>
      <xdr:spPr>
        <a:xfrm>
          <a:off x="4610100" y="110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6A22F3-2378-4594-85C9-309D8342E3A2}">
  <dimension ref="A1:F8"/>
  <sheetViews>
    <sheetView zoomScaleNormal="100" workbookViewId="0">
      <selection activeCell="H4" sqref="H4"/>
    </sheetView>
  </sheetViews>
  <sheetFormatPr defaultColWidth="9.109375" defaultRowHeight="11.4" x14ac:dyDescent="0.2"/>
  <cols>
    <col min="1" max="1" width="4.6640625" style="30" customWidth="1"/>
    <col min="2" max="2" width="40.6640625" style="30" customWidth="1"/>
    <col min="3" max="6" width="15.6640625" style="30" customWidth="1"/>
    <col min="7" max="16384" width="9.109375" style="30"/>
  </cols>
  <sheetData>
    <row r="1" spans="1:6" ht="16.5" customHeight="1" x14ac:dyDescent="0.3">
      <c r="A1" s="99" t="s">
        <v>0</v>
      </c>
      <c r="B1" s="99"/>
      <c r="C1" s="99"/>
      <c r="D1" s="99"/>
      <c r="E1" s="99"/>
      <c r="F1" s="29"/>
    </row>
    <row r="2" spans="1:6" s="32" customFormat="1" ht="55.5" customHeight="1" x14ac:dyDescent="0.3">
      <c r="A2" s="100" t="s">
        <v>1</v>
      </c>
      <c r="B2" s="100"/>
      <c r="C2" s="100"/>
      <c r="D2" s="100"/>
      <c r="E2" s="100"/>
      <c r="F2" s="31"/>
    </row>
    <row r="3" spans="1:6" s="32" customFormat="1" ht="36" customHeight="1" x14ac:dyDescent="0.3">
      <c r="A3" s="100" t="s">
        <v>118</v>
      </c>
      <c r="B3" s="100"/>
      <c r="C3" s="100"/>
      <c r="D3" s="100"/>
      <c r="E3" s="100"/>
      <c r="F3" s="31"/>
    </row>
    <row r="4" spans="1:6" s="31" customFormat="1" ht="67.5" customHeight="1" x14ac:dyDescent="0.3">
      <c r="A4" s="98" t="s">
        <v>117</v>
      </c>
      <c r="B4" s="98"/>
      <c r="C4" s="98"/>
      <c r="D4" s="98"/>
      <c r="E4" s="98"/>
    </row>
    <row r="5" spans="1:6" s="31" customFormat="1" ht="47.25" customHeight="1" x14ac:dyDescent="0.3">
      <c r="A5" s="98" t="s">
        <v>2</v>
      </c>
      <c r="B5" s="98"/>
      <c r="C5" s="98"/>
      <c r="D5" s="98"/>
      <c r="E5" s="98"/>
    </row>
    <row r="6" spans="1:6" s="31" customFormat="1" ht="36" customHeight="1" x14ac:dyDescent="0.3">
      <c r="A6" s="98" t="s">
        <v>119</v>
      </c>
      <c r="B6" s="98"/>
      <c r="C6" s="98"/>
      <c r="D6" s="98"/>
      <c r="E6" s="98"/>
    </row>
    <row r="7" spans="1:6" s="31" customFormat="1" ht="66" customHeight="1" x14ac:dyDescent="0.3">
      <c r="A7" s="98" t="s">
        <v>120</v>
      </c>
      <c r="B7" s="98"/>
      <c r="C7" s="98"/>
      <c r="D7" s="98"/>
      <c r="E7" s="98"/>
    </row>
    <row r="8" spans="1:6" s="32" customFormat="1" ht="99.75" customHeight="1" x14ac:dyDescent="0.3">
      <c r="A8" s="98" t="s">
        <v>121</v>
      </c>
      <c r="B8" s="98"/>
      <c r="C8" s="98"/>
      <c r="D8" s="98"/>
      <c r="E8" s="98"/>
      <c r="F8" s="33"/>
    </row>
  </sheetData>
  <sheetProtection algorithmName="SHA-512" hashValue="1SHcs1DsBnAIfnOguYEgCI8QKHIVq7xYz2YZ8GzKd9/RxWoRJX0zo+4QGB284Aqb36qhYglb5nHjlN70NLKxMA==" saltValue="Xsci6yKkTgjaWXAIfTSC3w==" spinCount="100000" sheet="1" objects="1" scenarios="1"/>
  <mergeCells count="8">
    <mergeCell ref="A7:E7"/>
    <mergeCell ref="A8:E8"/>
    <mergeCell ref="A6:E6"/>
    <mergeCell ref="A1:E1"/>
    <mergeCell ref="A2:E2"/>
    <mergeCell ref="A3:E3"/>
    <mergeCell ref="A4:E4"/>
    <mergeCell ref="A5:E5"/>
  </mergeCells>
  <pageMargins left="0.7" right="0.7" top="0.75" bottom="0.75" header="0.3" footer="0.3"/>
  <pageSetup scale="98"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D2012A-9ECA-4263-A1FD-34CD025C2BAB}">
  <sheetPr>
    <pageSetUpPr fitToPage="1"/>
  </sheetPr>
  <dimension ref="A1:O59"/>
  <sheetViews>
    <sheetView tabSelected="1" zoomScale="85" zoomScaleNormal="85" zoomScaleSheetLayoutView="85" workbookViewId="0">
      <selection activeCell="D7" sqref="D7"/>
    </sheetView>
  </sheetViews>
  <sheetFormatPr defaultColWidth="9.109375" defaultRowHeight="11.4" x14ac:dyDescent="0.2"/>
  <cols>
    <col min="1" max="1" width="4.6640625" style="34" customWidth="1"/>
    <col min="2" max="2" width="66.5546875" style="34" customWidth="1"/>
    <col min="3" max="3" width="14.44140625" style="34" customWidth="1"/>
    <col min="4" max="8" width="17.5546875" style="34" customWidth="1"/>
    <col min="9" max="9" width="7.6640625" style="34" customWidth="1"/>
    <col min="10" max="16384" width="9.109375" style="34"/>
  </cols>
  <sheetData>
    <row r="1" spans="1:15" ht="22.8" x14ac:dyDescent="0.2">
      <c r="A1" s="110" t="s">
        <v>3</v>
      </c>
      <c r="B1" s="110"/>
      <c r="C1" s="110"/>
      <c r="D1" s="110"/>
      <c r="E1" s="110"/>
      <c r="F1" s="110"/>
      <c r="G1" s="110"/>
      <c r="H1" s="110"/>
      <c r="O1" s="35">
        <f>COUNTA(D7:H59)</f>
        <v>0</v>
      </c>
    </row>
    <row r="2" spans="1:15" ht="78.75" customHeight="1" x14ac:dyDescent="0.2">
      <c r="A2" s="111" t="s">
        <v>125</v>
      </c>
      <c r="B2" s="111"/>
      <c r="C2" s="111"/>
      <c r="D2" s="111"/>
      <c r="E2" s="111"/>
      <c r="F2" s="111"/>
      <c r="G2" s="111"/>
      <c r="H2" s="111"/>
    </row>
    <row r="3" spans="1:15" ht="49.5" customHeight="1" x14ac:dyDescent="0.2">
      <c r="A3" s="109" t="str">
        <f>IF(O1&lt;119,"ATTENTION! You have not filled in all the yellow cells below. As soon as everythign is filled-in, this message will dissapear. ","")</f>
        <v xml:space="preserve">ATTENTION! You have not filled in all the yellow cells below. As soon as everythign is filled-in, this message will dissapear. </v>
      </c>
      <c r="B3" s="109"/>
      <c r="C3" s="109"/>
      <c r="D3" s="109"/>
      <c r="E3" s="109"/>
      <c r="F3" s="109"/>
      <c r="G3" s="109"/>
      <c r="H3" s="109"/>
    </row>
    <row r="4" spans="1:15" ht="15.6" x14ac:dyDescent="0.2">
      <c r="A4" s="36" t="s">
        <v>4</v>
      </c>
      <c r="B4" s="101" t="s">
        <v>5</v>
      </c>
      <c r="C4" s="102"/>
      <c r="D4" s="36" t="s">
        <v>6</v>
      </c>
      <c r="E4" s="36" t="s">
        <v>7</v>
      </c>
      <c r="F4" s="36" t="s">
        <v>8</v>
      </c>
      <c r="G4" s="36" t="s">
        <v>9</v>
      </c>
      <c r="H4" s="36" t="s">
        <v>10</v>
      </c>
    </row>
    <row r="5" spans="1:15" ht="37.5" customHeight="1" x14ac:dyDescent="0.2">
      <c r="A5" s="37" t="s">
        <v>11</v>
      </c>
      <c r="B5" s="37" t="s">
        <v>30</v>
      </c>
      <c r="C5" s="37" t="s">
        <v>31</v>
      </c>
      <c r="D5" s="107" t="s">
        <v>89</v>
      </c>
      <c r="E5" s="105" t="s">
        <v>90</v>
      </c>
      <c r="F5" s="107" t="s">
        <v>91</v>
      </c>
      <c r="G5" s="107" t="s">
        <v>108</v>
      </c>
      <c r="H5" s="107" t="s">
        <v>92</v>
      </c>
    </row>
    <row r="6" spans="1:15" s="39" customFormat="1" ht="15.6" customHeight="1" x14ac:dyDescent="0.3">
      <c r="A6" s="38"/>
      <c r="B6" s="104" t="s">
        <v>39</v>
      </c>
      <c r="C6" s="104"/>
      <c r="D6" s="108"/>
      <c r="E6" s="106"/>
      <c r="F6" s="108"/>
      <c r="G6" s="108"/>
      <c r="H6" s="108"/>
    </row>
    <row r="7" spans="1:15" s="39" customFormat="1" ht="36.75" customHeight="1" x14ac:dyDescent="0.3">
      <c r="A7" s="40">
        <v>1</v>
      </c>
      <c r="B7" s="41" t="s">
        <v>32</v>
      </c>
      <c r="C7" s="40" t="s">
        <v>33</v>
      </c>
      <c r="D7" s="94"/>
      <c r="E7" s="94"/>
      <c r="F7" s="94"/>
      <c r="G7" s="94"/>
      <c r="H7" s="94"/>
    </row>
    <row r="8" spans="1:15" s="39" customFormat="1" ht="39.75" customHeight="1" x14ac:dyDescent="0.3">
      <c r="A8" s="42">
        <v>2</v>
      </c>
      <c r="B8" s="43" t="s">
        <v>34</v>
      </c>
      <c r="C8" s="42" t="s">
        <v>33</v>
      </c>
      <c r="D8" s="94"/>
      <c r="E8" s="94"/>
      <c r="F8" s="95"/>
      <c r="G8" s="95"/>
      <c r="H8" s="95"/>
    </row>
    <row r="9" spans="1:15" s="39" customFormat="1" ht="26.4" x14ac:dyDescent="0.3">
      <c r="A9" s="42">
        <v>3</v>
      </c>
      <c r="B9" s="43" t="s">
        <v>35</v>
      </c>
      <c r="C9" s="42" t="s">
        <v>36</v>
      </c>
      <c r="D9" s="94"/>
      <c r="E9" s="94"/>
      <c r="F9" s="95"/>
      <c r="G9" s="95"/>
      <c r="H9" s="95"/>
    </row>
    <row r="10" spans="1:15" s="39" customFormat="1" ht="13.8" x14ac:dyDescent="0.3">
      <c r="A10" s="42">
        <v>4</v>
      </c>
      <c r="B10" s="43" t="s">
        <v>37</v>
      </c>
      <c r="C10" s="42" t="s">
        <v>33</v>
      </c>
      <c r="D10" s="94"/>
      <c r="E10" s="95"/>
      <c r="F10" s="94"/>
      <c r="G10" s="95"/>
      <c r="H10" s="95"/>
    </row>
    <row r="11" spans="1:15" s="39" customFormat="1" ht="26.4" x14ac:dyDescent="0.3">
      <c r="A11" s="44">
        <v>5</v>
      </c>
      <c r="B11" s="45" t="s">
        <v>38</v>
      </c>
      <c r="C11" s="44" t="s">
        <v>33</v>
      </c>
      <c r="D11" s="95"/>
      <c r="E11" s="94"/>
      <c r="F11" s="95"/>
      <c r="G11" s="94"/>
      <c r="H11" s="95"/>
    </row>
    <row r="12" spans="1:15" s="39" customFormat="1" ht="15.6" customHeight="1" x14ac:dyDescent="0.3">
      <c r="A12" s="46"/>
      <c r="B12" s="104" t="s">
        <v>40</v>
      </c>
      <c r="C12" s="104"/>
      <c r="D12" s="96"/>
      <c r="E12" s="96"/>
      <c r="F12" s="96"/>
      <c r="G12" s="96"/>
      <c r="H12" s="97"/>
    </row>
    <row r="13" spans="1:15" s="39" customFormat="1" ht="24.6" customHeight="1" x14ac:dyDescent="0.3">
      <c r="A13" s="47">
        <v>6</v>
      </c>
      <c r="B13" s="45" t="s">
        <v>41</v>
      </c>
      <c r="C13" s="48" t="s">
        <v>33</v>
      </c>
      <c r="D13" s="94"/>
      <c r="E13" s="94"/>
      <c r="F13" s="94"/>
      <c r="G13" s="94"/>
      <c r="H13" s="94"/>
    </row>
    <row r="14" spans="1:15" s="39" customFormat="1" ht="15.6" customHeight="1" x14ac:dyDescent="0.3">
      <c r="A14" s="46"/>
      <c r="B14" s="101" t="s">
        <v>123</v>
      </c>
      <c r="C14" s="102"/>
      <c r="D14" s="96"/>
      <c r="E14" s="96"/>
      <c r="F14" s="96"/>
      <c r="G14" s="96"/>
      <c r="H14" s="97"/>
    </row>
    <row r="15" spans="1:15" s="39" customFormat="1" ht="39.6" x14ac:dyDescent="0.3">
      <c r="A15" s="40">
        <v>7</v>
      </c>
      <c r="B15" s="45" t="s">
        <v>42</v>
      </c>
      <c r="C15" s="49" t="s">
        <v>33</v>
      </c>
      <c r="D15" s="94"/>
      <c r="E15" s="94"/>
      <c r="F15" s="94"/>
      <c r="G15" s="94"/>
      <c r="H15" s="94"/>
    </row>
    <row r="16" spans="1:15" s="39" customFormat="1" ht="13.8" x14ac:dyDescent="0.3">
      <c r="A16" s="42">
        <v>8</v>
      </c>
      <c r="B16" s="45" t="s">
        <v>43</v>
      </c>
      <c r="C16" s="44" t="s">
        <v>33</v>
      </c>
      <c r="D16" s="94"/>
      <c r="E16" s="94"/>
      <c r="F16" s="94"/>
      <c r="G16" s="94"/>
      <c r="H16" s="94"/>
    </row>
    <row r="17" spans="1:8" s="39" customFormat="1" ht="13.8" x14ac:dyDescent="0.3">
      <c r="A17" s="42">
        <v>9</v>
      </c>
      <c r="B17" s="45" t="s">
        <v>44</v>
      </c>
      <c r="C17" s="44" t="s">
        <v>33</v>
      </c>
      <c r="D17" s="94"/>
      <c r="E17" s="95"/>
      <c r="F17" s="95"/>
      <c r="G17" s="95"/>
      <c r="H17" s="95"/>
    </row>
    <row r="18" spans="1:8" s="39" customFormat="1" ht="26.4" x14ac:dyDescent="0.3">
      <c r="A18" s="42">
        <v>10</v>
      </c>
      <c r="B18" s="45" t="s">
        <v>97</v>
      </c>
      <c r="C18" s="42" t="s">
        <v>33</v>
      </c>
      <c r="D18" s="94"/>
      <c r="E18" s="94"/>
      <c r="F18" s="94"/>
      <c r="G18" s="94"/>
      <c r="H18" s="94"/>
    </row>
    <row r="19" spans="1:8" s="39" customFormat="1" ht="26.4" x14ac:dyDescent="0.3">
      <c r="A19" s="42">
        <v>11</v>
      </c>
      <c r="B19" s="45" t="s">
        <v>98</v>
      </c>
      <c r="C19" s="42" t="s">
        <v>33</v>
      </c>
      <c r="D19" s="94"/>
      <c r="E19" s="95"/>
      <c r="F19" s="94"/>
      <c r="G19" s="95"/>
      <c r="H19" s="95"/>
    </row>
    <row r="20" spans="1:8" s="39" customFormat="1" ht="15.6" customHeight="1" x14ac:dyDescent="0.3">
      <c r="A20" s="46"/>
      <c r="B20" s="101" t="s">
        <v>45</v>
      </c>
      <c r="C20" s="102"/>
      <c r="D20" s="96"/>
      <c r="E20" s="96"/>
      <c r="F20" s="96"/>
      <c r="G20" s="96"/>
      <c r="H20" s="97"/>
    </row>
    <row r="21" spans="1:8" s="39" customFormat="1" ht="44.25" customHeight="1" x14ac:dyDescent="0.3">
      <c r="A21" s="40">
        <v>12</v>
      </c>
      <c r="B21" s="45" t="s">
        <v>46</v>
      </c>
      <c r="C21" s="44" t="s">
        <v>33</v>
      </c>
      <c r="D21" s="94"/>
      <c r="E21" s="94"/>
      <c r="F21" s="94"/>
      <c r="G21" s="94"/>
      <c r="H21" s="94"/>
    </row>
    <row r="22" spans="1:8" s="39" customFormat="1" ht="13.8" x14ac:dyDescent="0.3">
      <c r="A22" s="42">
        <v>13</v>
      </c>
      <c r="B22" s="45" t="s">
        <v>47</v>
      </c>
      <c r="C22" s="44" t="s">
        <v>33</v>
      </c>
      <c r="D22" s="94"/>
      <c r="E22" s="94"/>
      <c r="F22" s="95"/>
      <c r="G22" s="95"/>
      <c r="H22" s="95"/>
    </row>
    <row r="23" spans="1:8" s="39" customFormat="1" ht="39.6" x14ac:dyDescent="0.3">
      <c r="A23" s="44">
        <v>14</v>
      </c>
      <c r="B23" s="45" t="s">
        <v>48</v>
      </c>
      <c r="C23" s="44" t="s">
        <v>36</v>
      </c>
      <c r="D23" s="94"/>
      <c r="E23" s="94"/>
      <c r="F23" s="95"/>
      <c r="G23" s="95"/>
      <c r="H23" s="95"/>
    </row>
    <row r="24" spans="1:8" s="39" customFormat="1" ht="15.6" customHeight="1" x14ac:dyDescent="0.3">
      <c r="A24" s="46"/>
      <c r="B24" s="101" t="s">
        <v>49</v>
      </c>
      <c r="C24" s="102"/>
      <c r="D24" s="96"/>
      <c r="E24" s="96"/>
      <c r="F24" s="96"/>
      <c r="G24" s="96"/>
      <c r="H24" s="97"/>
    </row>
    <row r="25" spans="1:8" s="39" customFormat="1" ht="26.4" x14ac:dyDescent="0.3">
      <c r="A25" s="40">
        <v>15</v>
      </c>
      <c r="B25" s="45" t="s">
        <v>50</v>
      </c>
      <c r="C25" s="44" t="s">
        <v>33</v>
      </c>
      <c r="D25" s="94"/>
      <c r="E25" s="94"/>
      <c r="F25" s="94"/>
      <c r="G25" s="95"/>
      <c r="H25" s="95"/>
    </row>
    <row r="26" spans="1:8" s="39" customFormat="1" ht="26.4" x14ac:dyDescent="0.3">
      <c r="A26" s="42">
        <v>16</v>
      </c>
      <c r="B26" s="45" t="s">
        <v>51</v>
      </c>
      <c r="C26" s="44" t="s">
        <v>36</v>
      </c>
      <c r="D26" s="94"/>
      <c r="E26" s="94"/>
      <c r="F26" s="95"/>
      <c r="G26" s="95"/>
      <c r="H26" s="95"/>
    </row>
    <row r="27" spans="1:8" s="39" customFormat="1" ht="15.6" customHeight="1" x14ac:dyDescent="0.3">
      <c r="A27" s="46"/>
      <c r="B27" s="101" t="s">
        <v>52</v>
      </c>
      <c r="C27" s="102"/>
      <c r="D27" s="96"/>
      <c r="E27" s="96"/>
      <c r="F27" s="96"/>
      <c r="G27" s="96"/>
      <c r="H27" s="97"/>
    </row>
    <row r="28" spans="1:8" s="39" customFormat="1" ht="39.6" x14ac:dyDescent="0.3">
      <c r="A28" s="40">
        <v>17</v>
      </c>
      <c r="B28" s="45" t="s">
        <v>53</v>
      </c>
      <c r="C28" s="44" t="s">
        <v>33</v>
      </c>
      <c r="D28" s="94"/>
      <c r="E28" s="94"/>
      <c r="F28" s="94"/>
      <c r="G28" s="95"/>
      <c r="H28" s="95"/>
    </row>
    <row r="29" spans="1:8" s="39" customFormat="1" ht="39.6" x14ac:dyDescent="0.3">
      <c r="A29" s="42">
        <v>18</v>
      </c>
      <c r="B29" s="45" t="s">
        <v>54</v>
      </c>
      <c r="C29" s="44" t="s">
        <v>33</v>
      </c>
      <c r="D29" s="94"/>
      <c r="E29" s="95"/>
      <c r="F29" s="95"/>
      <c r="G29" s="95"/>
      <c r="H29" s="95"/>
    </row>
    <row r="30" spans="1:8" s="39" customFormat="1" ht="13.8" x14ac:dyDescent="0.3">
      <c r="A30" s="42">
        <v>19</v>
      </c>
      <c r="B30" s="45" t="s">
        <v>55</v>
      </c>
      <c r="C30" s="44" t="s">
        <v>33</v>
      </c>
      <c r="D30" s="94"/>
      <c r="E30" s="95"/>
      <c r="F30" s="94"/>
      <c r="G30" s="95"/>
      <c r="H30" s="95"/>
    </row>
    <row r="31" spans="1:8" s="39" customFormat="1" ht="52.8" x14ac:dyDescent="0.3">
      <c r="A31" s="42">
        <v>20</v>
      </c>
      <c r="B31" s="45" t="s">
        <v>56</v>
      </c>
      <c r="C31" s="44" t="s">
        <v>36</v>
      </c>
      <c r="D31" s="94"/>
      <c r="E31" s="94"/>
      <c r="F31" s="95"/>
      <c r="G31" s="95"/>
      <c r="H31" s="95"/>
    </row>
    <row r="32" spans="1:8" s="39" customFormat="1" ht="13.8" x14ac:dyDescent="0.3">
      <c r="A32" s="42">
        <v>21</v>
      </c>
      <c r="B32" s="43" t="s">
        <v>57</v>
      </c>
      <c r="C32" s="42" t="s">
        <v>36</v>
      </c>
      <c r="D32" s="94"/>
      <c r="E32" s="95"/>
      <c r="F32" s="95"/>
      <c r="G32" s="95"/>
      <c r="H32" s="95"/>
    </row>
    <row r="33" spans="1:8" s="39" customFormat="1" ht="13.8" x14ac:dyDescent="0.3">
      <c r="A33" s="42">
        <v>22</v>
      </c>
      <c r="B33" s="43" t="s">
        <v>58</v>
      </c>
      <c r="C33" s="42" t="s">
        <v>36</v>
      </c>
      <c r="D33" s="94"/>
      <c r="E33" s="95"/>
      <c r="F33" s="95"/>
      <c r="G33" s="95"/>
      <c r="H33" s="95"/>
    </row>
    <row r="34" spans="1:8" s="39" customFormat="1" ht="26.4" x14ac:dyDescent="0.3">
      <c r="A34" s="42">
        <v>23</v>
      </c>
      <c r="B34" s="43" t="s">
        <v>59</v>
      </c>
      <c r="C34" s="42" t="s">
        <v>36</v>
      </c>
      <c r="D34" s="94"/>
      <c r="E34" s="94"/>
      <c r="F34" s="95"/>
      <c r="G34" s="95"/>
      <c r="H34" s="95"/>
    </row>
    <row r="35" spans="1:8" s="39" customFormat="1" ht="15.6" customHeight="1" x14ac:dyDescent="0.3">
      <c r="A35" s="46"/>
      <c r="B35" s="101" t="s">
        <v>60</v>
      </c>
      <c r="C35" s="102"/>
      <c r="D35" s="96"/>
      <c r="E35" s="96"/>
      <c r="F35" s="96"/>
      <c r="G35" s="96"/>
      <c r="H35" s="97"/>
    </row>
    <row r="36" spans="1:8" s="39" customFormat="1" ht="26.4" x14ac:dyDescent="0.3">
      <c r="A36" s="40">
        <v>24</v>
      </c>
      <c r="B36" s="45" t="s">
        <v>61</v>
      </c>
      <c r="C36" s="44" t="s">
        <v>33</v>
      </c>
      <c r="D36" s="94"/>
      <c r="E36" s="94"/>
      <c r="F36" s="94"/>
      <c r="G36" s="95"/>
      <c r="H36" s="95"/>
    </row>
    <row r="37" spans="1:8" s="39" customFormat="1" ht="26.4" x14ac:dyDescent="0.3">
      <c r="A37" s="42">
        <v>25</v>
      </c>
      <c r="B37" s="45" t="s">
        <v>62</v>
      </c>
      <c r="C37" s="44" t="s">
        <v>33</v>
      </c>
      <c r="D37" s="94"/>
      <c r="E37" s="94"/>
      <c r="F37" s="94"/>
      <c r="G37" s="95"/>
      <c r="H37" s="95"/>
    </row>
    <row r="38" spans="1:8" s="39" customFormat="1" ht="26.4" x14ac:dyDescent="0.3">
      <c r="A38" s="42">
        <v>26</v>
      </c>
      <c r="B38" s="45" t="s">
        <v>63</v>
      </c>
      <c r="C38" s="44" t="s">
        <v>33</v>
      </c>
      <c r="D38" s="94"/>
      <c r="E38" s="94"/>
      <c r="F38" s="94"/>
      <c r="G38" s="95"/>
      <c r="H38" s="95"/>
    </row>
    <row r="39" spans="1:8" s="39" customFormat="1" ht="15.6" customHeight="1" x14ac:dyDescent="0.3">
      <c r="A39" s="46"/>
      <c r="B39" s="101" t="s">
        <v>64</v>
      </c>
      <c r="C39" s="102"/>
      <c r="D39" s="96"/>
      <c r="E39" s="96"/>
      <c r="F39" s="96"/>
      <c r="G39" s="96"/>
      <c r="H39" s="97"/>
    </row>
    <row r="40" spans="1:8" s="39" customFormat="1" ht="13.8" x14ac:dyDescent="0.3">
      <c r="A40" s="40">
        <v>27</v>
      </c>
      <c r="B40" s="45" t="s">
        <v>66</v>
      </c>
      <c r="C40" s="44" t="s">
        <v>33</v>
      </c>
      <c r="D40" s="94"/>
      <c r="E40" s="94"/>
      <c r="F40" s="94"/>
      <c r="G40" s="95"/>
      <c r="H40" s="95"/>
    </row>
    <row r="41" spans="1:8" s="39" customFormat="1" ht="15.6" customHeight="1" x14ac:dyDescent="0.3">
      <c r="A41" s="46"/>
      <c r="B41" s="101" t="s">
        <v>65</v>
      </c>
      <c r="C41" s="102"/>
      <c r="D41" s="96"/>
      <c r="E41" s="96"/>
      <c r="F41" s="96"/>
      <c r="G41" s="96"/>
      <c r="H41" s="97"/>
    </row>
    <row r="42" spans="1:8" s="39" customFormat="1" ht="39.6" x14ac:dyDescent="0.3">
      <c r="A42" s="40">
        <v>28</v>
      </c>
      <c r="B42" s="45" t="s">
        <v>67</v>
      </c>
      <c r="C42" s="44" t="s">
        <v>33</v>
      </c>
      <c r="D42" s="94"/>
      <c r="E42" s="95"/>
      <c r="F42" s="95"/>
      <c r="G42" s="95"/>
      <c r="H42" s="95"/>
    </row>
    <row r="43" spans="1:8" s="39" customFormat="1" ht="15.6" customHeight="1" x14ac:dyDescent="0.3">
      <c r="A43" s="46"/>
      <c r="B43" s="101" t="s">
        <v>68</v>
      </c>
      <c r="C43" s="102"/>
      <c r="D43" s="96"/>
      <c r="E43" s="96"/>
      <c r="F43" s="96"/>
      <c r="G43" s="96"/>
      <c r="H43" s="97"/>
    </row>
    <row r="44" spans="1:8" s="39" customFormat="1" ht="13.8" x14ac:dyDescent="0.3">
      <c r="A44" s="40">
        <v>29</v>
      </c>
      <c r="B44" s="45" t="s">
        <v>69</v>
      </c>
      <c r="C44" s="44" t="s">
        <v>33</v>
      </c>
      <c r="D44" s="94"/>
      <c r="E44" s="94"/>
      <c r="F44" s="94"/>
      <c r="G44" s="94"/>
      <c r="H44" s="94"/>
    </row>
    <row r="45" spans="1:8" s="39" customFormat="1" ht="26.4" x14ac:dyDescent="0.3">
      <c r="A45" s="42">
        <v>30</v>
      </c>
      <c r="B45" s="43" t="s">
        <v>70</v>
      </c>
      <c r="C45" s="42" t="s">
        <v>33</v>
      </c>
      <c r="D45" s="94"/>
      <c r="E45" s="94"/>
      <c r="F45" s="94"/>
      <c r="G45" s="94"/>
      <c r="H45" s="94"/>
    </row>
    <row r="46" spans="1:8" s="39" customFormat="1" ht="15.6" customHeight="1" x14ac:dyDescent="0.3">
      <c r="A46" s="46"/>
      <c r="B46" s="101" t="s">
        <v>71</v>
      </c>
      <c r="C46" s="102"/>
      <c r="D46" s="96"/>
      <c r="E46" s="96"/>
      <c r="F46" s="96"/>
      <c r="G46" s="96"/>
      <c r="H46" s="97"/>
    </row>
    <row r="47" spans="1:8" s="39" customFormat="1" ht="13.8" x14ac:dyDescent="0.3">
      <c r="A47" s="40">
        <v>31</v>
      </c>
      <c r="B47" s="50" t="s">
        <v>99</v>
      </c>
      <c r="C47" s="44" t="s">
        <v>33</v>
      </c>
      <c r="D47" s="95"/>
      <c r="E47" s="94"/>
      <c r="F47" s="94"/>
      <c r="G47" s="95"/>
      <c r="H47" s="95"/>
    </row>
    <row r="48" spans="1:8" s="39" customFormat="1" ht="25.5" customHeight="1" x14ac:dyDescent="0.3">
      <c r="A48" s="42">
        <v>32</v>
      </c>
      <c r="B48" s="45" t="s">
        <v>100</v>
      </c>
      <c r="C48" s="44" t="s">
        <v>33</v>
      </c>
      <c r="D48" s="95"/>
      <c r="E48" s="94"/>
      <c r="F48" s="94"/>
      <c r="G48" s="94"/>
      <c r="H48" s="94"/>
    </row>
    <row r="49" spans="1:8" s="39" customFormat="1" ht="26.4" x14ac:dyDescent="0.3">
      <c r="A49" s="42">
        <v>33</v>
      </c>
      <c r="B49" s="45" t="s">
        <v>101</v>
      </c>
      <c r="C49" s="44" t="s">
        <v>33</v>
      </c>
      <c r="D49" s="95"/>
      <c r="E49" s="94"/>
      <c r="F49" s="94"/>
      <c r="G49" s="94"/>
      <c r="H49" s="94"/>
    </row>
    <row r="50" spans="1:8" s="39" customFormat="1" ht="25.5" customHeight="1" x14ac:dyDescent="0.3">
      <c r="A50" s="42">
        <v>34</v>
      </c>
      <c r="B50" s="45" t="s">
        <v>102</v>
      </c>
      <c r="C50" s="44" t="s">
        <v>33</v>
      </c>
      <c r="D50" s="95"/>
      <c r="E50" s="94"/>
      <c r="F50" s="94"/>
      <c r="G50" s="95"/>
      <c r="H50" s="95"/>
    </row>
    <row r="51" spans="1:8" s="39" customFormat="1" ht="26.4" x14ac:dyDescent="0.3">
      <c r="A51" s="42">
        <v>35</v>
      </c>
      <c r="B51" s="45" t="s">
        <v>103</v>
      </c>
      <c r="C51" s="44" t="s">
        <v>33</v>
      </c>
      <c r="D51" s="95"/>
      <c r="E51" s="94"/>
      <c r="F51" s="94"/>
      <c r="G51" s="95"/>
      <c r="H51" s="95"/>
    </row>
    <row r="52" spans="1:8" s="39" customFormat="1" ht="13.8" x14ac:dyDescent="0.3">
      <c r="A52" s="42">
        <v>36</v>
      </c>
      <c r="B52" s="45" t="s">
        <v>104</v>
      </c>
      <c r="C52" s="44" t="s">
        <v>33</v>
      </c>
      <c r="D52" s="95"/>
      <c r="E52" s="94"/>
      <c r="F52" s="94"/>
      <c r="G52" s="95"/>
      <c r="H52" s="95"/>
    </row>
    <row r="53" spans="1:8" s="39" customFormat="1" ht="15.6" customHeight="1" x14ac:dyDescent="0.3">
      <c r="A53" s="46"/>
      <c r="B53" s="101" t="s">
        <v>72</v>
      </c>
      <c r="C53" s="103"/>
      <c r="D53" s="96"/>
      <c r="E53" s="96"/>
      <c r="F53" s="96"/>
      <c r="G53" s="96"/>
      <c r="H53" s="97"/>
    </row>
    <row r="54" spans="1:8" s="39" customFormat="1" ht="26.4" x14ac:dyDescent="0.3">
      <c r="A54" s="40">
        <v>37</v>
      </c>
      <c r="B54" s="45" t="s">
        <v>73</v>
      </c>
      <c r="C54" s="44" t="s">
        <v>36</v>
      </c>
      <c r="D54" s="94"/>
      <c r="E54" s="94"/>
      <c r="F54" s="95"/>
      <c r="G54" s="95"/>
      <c r="H54" s="95"/>
    </row>
    <row r="55" spans="1:8" s="39" customFormat="1" ht="13.8" x14ac:dyDescent="0.3">
      <c r="A55" s="42">
        <v>38</v>
      </c>
      <c r="B55" s="43" t="s">
        <v>105</v>
      </c>
      <c r="C55" s="42" t="s">
        <v>36</v>
      </c>
      <c r="D55" s="94"/>
      <c r="E55" s="94"/>
      <c r="F55" s="94"/>
      <c r="G55" s="95"/>
      <c r="H55" s="95"/>
    </row>
    <row r="56" spans="1:8" s="39" customFormat="1" ht="13.8" x14ac:dyDescent="0.3">
      <c r="A56" s="42">
        <v>39</v>
      </c>
      <c r="B56" s="43" t="s">
        <v>106</v>
      </c>
      <c r="C56" s="42" t="s">
        <v>36</v>
      </c>
      <c r="D56" s="94"/>
      <c r="E56" s="94"/>
      <c r="F56" s="94"/>
      <c r="G56" s="94"/>
      <c r="H56" s="95"/>
    </row>
    <row r="57" spans="1:8" s="39" customFormat="1" ht="13.8" x14ac:dyDescent="0.3">
      <c r="A57" s="42">
        <v>40</v>
      </c>
      <c r="B57" s="43" t="s">
        <v>107</v>
      </c>
      <c r="C57" s="42" t="s">
        <v>33</v>
      </c>
      <c r="D57" s="94"/>
      <c r="E57" s="94"/>
      <c r="F57" s="94"/>
      <c r="G57" s="94"/>
      <c r="H57" s="94"/>
    </row>
    <row r="58" spans="1:8" s="39" customFormat="1" ht="13.8" x14ac:dyDescent="0.3">
      <c r="A58" s="42">
        <v>41</v>
      </c>
      <c r="B58" s="43" t="s">
        <v>74</v>
      </c>
      <c r="C58" s="42" t="s">
        <v>36</v>
      </c>
      <c r="D58" s="94"/>
      <c r="E58" s="94"/>
      <c r="F58" s="95"/>
      <c r="G58" s="95"/>
      <c r="H58" s="95"/>
    </row>
    <row r="59" spans="1:8" s="39" customFormat="1" ht="13.8" x14ac:dyDescent="0.3">
      <c r="A59" s="42">
        <v>42</v>
      </c>
      <c r="B59" s="43" t="s">
        <v>75</v>
      </c>
      <c r="C59" s="42" t="s">
        <v>36</v>
      </c>
      <c r="D59" s="94"/>
      <c r="E59" s="94"/>
      <c r="F59" s="95"/>
      <c r="G59" s="95"/>
      <c r="H59" s="95"/>
    </row>
  </sheetData>
  <sheetProtection algorithmName="SHA-512" hashValue="XwoUuoeius6sda68ul1UP9ycy7Wmx/mfl7bw4NJ8KqmusQ2ojT7y1B8BxwMnZ6up46txHOfna0GgG9kr1au+4A==" saltValue="TJ3rneNllSnjaz9JDGnfYA==" spinCount="100000" sheet="1" objects="1" scenarios="1"/>
  <mergeCells count="21">
    <mergeCell ref="A3:H3"/>
    <mergeCell ref="A1:H1"/>
    <mergeCell ref="A2:H2"/>
    <mergeCell ref="H5:H6"/>
    <mergeCell ref="G5:G6"/>
    <mergeCell ref="B4:C4"/>
    <mergeCell ref="B12:C12"/>
    <mergeCell ref="E5:E6"/>
    <mergeCell ref="F5:F6"/>
    <mergeCell ref="B14:C14"/>
    <mergeCell ref="B20:C20"/>
    <mergeCell ref="B6:C6"/>
    <mergeCell ref="D5:D6"/>
    <mergeCell ref="B43:C43"/>
    <mergeCell ref="B46:C46"/>
    <mergeCell ref="B53:C53"/>
    <mergeCell ref="B24:C24"/>
    <mergeCell ref="B27:C27"/>
    <mergeCell ref="B35:C35"/>
    <mergeCell ref="B39:C39"/>
    <mergeCell ref="B41:C41"/>
  </mergeCells>
  <conditionalFormatting sqref="A3:H3">
    <cfRule type="expression" dxfId="1" priority="1">
      <formula>$O$1=119</formula>
    </cfRule>
  </conditionalFormatting>
  <dataValidations count="1">
    <dataValidation type="decimal" allowBlank="1" showInputMessage="1" showErrorMessage="1" error="A Zero price is not accepted. Do not insert price ranges or text into the cell." sqref="D7:H59" xr:uid="{F3367055-5391-462F-84DC-C363F2B0AB46}">
      <formula1>1E-20</formula1>
      <formula2>100000000</formula2>
    </dataValidation>
  </dataValidations>
  <printOptions horizontalCentered="1"/>
  <pageMargins left="0.51181102362204722" right="0.51181102362204722" top="0.35433070866141736" bottom="0.35433070866141736" header="0.31496062992125984" footer="0.31496062992125984"/>
  <pageSetup scale="52" orientation="portrait" horizontalDpi="1200" verticalDpi="1200" r:id="rId1"/>
  <rowBreaks count="1" manualBreakCount="1">
    <brk id="45"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C4E71-2551-4B76-BAB4-6D4B0ABF0269}">
  <dimension ref="A1:C4"/>
  <sheetViews>
    <sheetView view="pageBreakPreview" zoomScale="130" zoomScaleNormal="100" zoomScaleSheetLayoutView="130" workbookViewId="0">
      <selection activeCell="C4" sqref="C4"/>
    </sheetView>
  </sheetViews>
  <sheetFormatPr defaultColWidth="9.109375" defaultRowHeight="11.4" x14ac:dyDescent="0.2"/>
  <cols>
    <col min="1" max="1" width="4.6640625" style="34" customWidth="1"/>
    <col min="2" max="2" width="80.6640625" style="34" customWidth="1"/>
    <col min="3" max="3" width="20.6640625" style="34" customWidth="1"/>
    <col min="4" max="16384" width="9.109375" style="34"/>
  </cols>
  <sheetData>
    <row r="1" spans="1:3" ht="15.6" x14ac:dyDescent="0.2">
      <c r="A1" s="112" t="s">
        <v>13</v>
      </c>
      <c r="B1" s="112"/>
      <c r="C1" s="112"/>
    </row>
    <row r="2" spans="1:3" ht="120.75" customHeight="1" x14ac:dyDescent="0.2">
      <c r="A2" s="113" t="s">
        <v>14</v>
      </c>
      <c r="B2" s="113"/>
      <c r="C2" s="113"/>
    </row>
    <row r="3" spans="1:3" ht="12" x14ac:dyDescent="0.2">
      <c r="A3" s="37" t="s">
        <v>11</v>
      </c>
      <c r="B3" s="37" t="s">
        <v>15</v>
      </c>
      <c r="C3" s="37" t="s">
        <v>16</v>
      </c>
    </row>
    <row r="4" spans="1:3" s="39" customFormat="1" ht="45" customHeight="1" x14ac:dyDescent="0.3">
      <c r="A4" s="47">
        <v>1</v>
      </c>
      <c r="B4" s="51" t="s">
        <v>17</v>
      </c>
      <c r="C4" s="18"/>
    </row>
  </sheetData>
  <sheetProtection algorithmName="SHA-512" hashValue="rF63yXaTXEk45LEAdJYhrsEhsCDOXCaL3Tn76inYRWN9C96NhJYqXeS8rIrz51NnpjQeycb7U7HjUxWNIrMYow==" saltValue="ujA3tAukmtR4JhehwnTabg==" spinCount="100000" sheet="1" objects="1" scenarios="1"/>
  <mergeCells count="2">
    <mergeCell ref="A1:C1"/>
    <mergeCell ref="A2:C2"/>
  </mergeCells>
  <pageMargins left="0.7" right="0.7" top="0.75" bottom="0.75" header="0.3" footer="0.3"/>
  <pageSetup scale="86"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AB4F14-B9FF-4F7D-8C20-5BB54A974BF8}">
  <dimension ref="A1:C4"/>
  <sheetViews>
    <sheetView view="pageBreakPreview" zoomScaleNormal="100" zoomScaleSheetLayoutView="100" workbookViewId="0">
      <selection activeCell="C5" sqref="C5"/>
    </sheetView>
  </sheetViews>
  <sheetFormatPr defaultColWidth="9.109375" defaultRowHeight="11.4" x14ac:dyDescent="0.2"/>
  <cols>
    <col min="1" max="1" width="4.6640625" style="34" customWidth="1"/>
    <col min="2" max="2" width="80.6640625" style="34" customWidth="1"/>
    <col min="3" max="3" width="20.6640625" style="34" customWidth="1"/>
    <col min="4" max="16384" width="9.109375" style="34"/>
  </cols>
  <sheetData>
    <row r="1" spans="1:3" ht="24" customHeight="1" x14ac:dyDescent="0.2">
      <c r="A1" s="112" t="s">
        <v>18</v>
      </c>
      <c r="B1" s="112"/>
      <c r="C1" s="112"/>
    </row>
    <row r="2" spans="1:3" ht="77.25" customHeight="1" x14ac:dyDescent="0.2">
      <c r="A2" s="113" t="s">
        <v>19</v>
      </c>
      <c r="B2" s="113"/>
      <c r="C2" s="113"/>
    </row>
    <row r="3" spans="1:3" ht="12" x14ac:dyDescent="0.2">
      <c r="A3" s="37" t="s">
        <v>11</v>
      </c>
      <c r="B3" s="37" t="s">
        <v>15</v>
      </c>
      <c r="C3" s="37" t="s">
        <v>16</v>
      </c>
    </row>
    <row r="4" spans="1:3" s="39" customFormat="1" ht="48.75" customHeight="1" x14ac:dyDescent="0.3">
      <c r="A4" s="47">
        <v>1</v>
      </c>
      <c r="B4" s="51" t="s">
        <v>20</v>
      </c>
      <c r="C4" s="18"/>
    </row>
  </sheetData>
  <sheetProtection algorithmName="SHA-512" hashValue="GYA4oygezxPBCl+Tmk8vYRCO2oeOh5exLKGhl1gD0nOlKtqkSO9zgqJTJRew46w78F44fEOhjO/NT2B+/pJ5tg==" saltValue="VGBjzjjK/wG/B3u7sfQDww==" spinCount="100000" sheet="1" objects="1" scenarios="1"/>
  <mergeCells count="2">
    <mergeCell ref="A1:C1"/>
    <mergeCell ref="A2:C2"/>
  </mergeCells>
  <pageMargins left="0.7" right="0.7" top="0.75" bottom="0.75" header="0.3" footer="0.3"/>
  <pageSetup scale="86"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7E7F69-C1E5-4BAC-B6CB-C1E5EC79D41D}">
  <sheetPr>
    <pageSetUpPr fitToPage="1"/>
  </sheetPr>
  <dimension ref="A1:I60"/>
  <sheetViews>
    <sheetView view="pageBreakPreview" zoomScaleNormal="100" zoomScaleSheetLayoutView="100" workbookViewId="0">
      <selection activeCell="E4" sqref="E4"/>
    </sheetView>
  </sheetViews>
  <sheetFormatPr defaultColWidth="9.109375" defaultRowHeight="11.4" x14ac:dyDescent="0.2"/>
  <cols>
    <col min="1" max="1" width="4.6640625" style="12" customWidth="1"/>
    <col min="2" max="2" width="62.88671875" style="17" customWidth="1"/>
    <col min="3" max="3" width="16.33203125" style="12" customWidth="1"/>
    <col min="4" max="8" width="12.6640625" style="11" customWidth="1"/>
    <col min="9" max="9" width="14.88671875" style="12" customWidth="1"/>
    <col min="10" max="16384" width="9.109375" style="12"/>
  </cols>
  <sheetData>
    <row r="1" spans="1:9" ht="15.6" x14ac:dyDescent="0.2">
      <c r="A1" s="116" t="s">
        <v>84</v>
      </c>
      <c r="B1" s="116"/>
      <c r="C1" s="116"/>
      <c r="D1" s="116"/>
      <c r="E1" s="116"/>
      <c r="F1" s="116"/>
      <c r="G1" s="116"/>
      <c r="H1" s="116"/>
    </row>
    <row r="2" spans="1:9" ht="11.4" customHeight="1" x14ac:dyDescent="0.2">
      <c r="A2" s="117" t="s">
        <v>86</v>
      </c>
      <c r="B2" s="118"/>
      <c r="C2" s="118"/>
      <c r="D2" s="118"/>
      <c r="E2" s="118"/>
      <c r="F2" s="118"/>
      <c r="G2" s="118"/>
      <c r="H2" s="118"/>
    </row>
    <row r="3" spans="1:9" ht="11.4" customHeight="1" x14ac:dyDescent="0.2">
      <c r="A3" s="128" t="s">
        <v>88</v>
      </c>
      <c r="B3" s="129"/>
      <c r="C3" s="129"/>
      <c r="D3" s="56"/>
      <c r="E3" s="56"/>
      <c r="F3" s="56"/>
      <c r="G3" s="56"/>
      <c r="H3" s="56"/>
      <c r="I3" s="57"/>
    </row>
    <row r="4" spans="1:9" ht="64.2" customHeight="1" x14ac:dyDescent="0.2">
      <c r="A4" s="126" t="s">
        <v>110</v>
      </c>
      <c r="B4" s="127"/>
      <c r="C4" s="127"/>
      <c r="D4" s="53"/>
      <c r="E4" s="58"/>
      <c r="F4" s="53"/>
      <c r="G4" s="53"/>
      <c r="H4" s="53"/>
      <c r="I4" s="52"/>
    </row>
    <row r="5" spans="1:9" ht="15.6" x14ac:dyDescent="0.2">
      <c r="A5" s="54" t="s">
        <v>4</v>
      </c>
      <c r="B5" s="119" t="s">
        <v>5</v>
      </c>
      <c r="C5" s="120"/>
      <c r="D5" s="55" t="s">
        <v>6</v>
      </c>
      <c r="E5" s="55" t="s">
        <v>7</v>
      </c>
      <c r="F5" s="55" t="s">
        <v>8</v>
      </c>
      <c r="G5" s="55" t="s">
        <v>9</v>
      </c>
      <c r="H5" s="55" t="s">
        <v>10</v>
      </c>
      <c r="I5" s="55" t="s">
        <v>76</v>
      </c>
    </row>
    <row r="6" spans="1:9" ht="33" customHeight="1" x14ac:dyDescent="0.2">
      <c r="A6" s="13" t="s">
        <v>11</v>
      </c>
      <c r="B6" s="16" t="s">
        <v>30</v>
      </c>
      <c r="C6" s="13" t="s">
        <v>31</v>
      </c>
      <c r="D6" s="121" t="s">
        <v>93</v>
      </c>
      <c r="E6" s="123" t="s">
        <v>94</v>
      </c>
      <c r="F6" s="121" t="s">
        <v>95</v>
      </c>
      <c r="G6" s="121" t="s">
        <v>96</v>
      </c>
      <c r="H6" s="121" t="s">
        <v>109</v>
      </c>
      <c r="I6" s="130" t="s">
        <v>77</v>
      </c>
    </row>
    <row r="7" spans="1:9" s="1" customFormat="1" ht="15.6" x14ac:dyDescent="0.3">
      <c r="A7" s="14"/>
      <c r="B7" s="125" t="s">
        <v>39</v>
      </c>
      <c r="C7" s="125"/>
      <c r="D7" s="122"/>
      <c r="E7" s="124"/>
      <c r="F7" s="122"/>
      <c r="G7" s="122"/>
      <c r="H7" s="122"/>
      <c r="I7" s="131"/>
    </row>
    <row r="8" spans="1:9" s="1" customFormat="1" ht="26.4" x14ac:dyDescent="0.3">
      <c r="A8" s="5">
        <v>1</v>
      </c>
      <c r="B8" s="4" t="s">
        <v>32</v>
      </c>
      <c r="C8" s="5" t="s">
        <v>33</v>
      </c>
      <c r="D8" s="20">
        <v>250</v>
      </c>
      <c r="E8" s="20">
        <v>600</v>
      </c>
      <c r="F8" s="20">
        <v>550</v>
      </c>
      <c r="G8" s="20">
        <v>2000</v>
      </c>
      <c r="H8" s="20">
        <v>3000</v>
      </c>
      <c r="I8" s="19">
        <f>SUM(D8:H8)</f>
        <v>6400</v>
      </c>
    </row>
    <row r="9" spans="1:9" s="1" customFormat="1" ht="26.4" x14ac:dyDescent="0.3">
      <c r="A9" s="7">
        <v>2</v>
      </c>
      <c r="B9" s="6" t="s">
        <v>34</v>
      </c>
      <c r="C9" s="7" t="s">
        <v>33</v>
      </c>
      <c r="D9" s="20">
        <v>50</v>
      </c>
      <c r="E9" s="20">
        <v>150</v>
      </c>
      <c r="F9" s="26"/>
      <c r="G9" s="26"/>
      <c r="H9" s="26"/>
      <c r="I9" s="19">
        <f>SUM(D9:H9)</f>
        <v>200</v>
      </c>
    </row>
    <row r="10" spans="1:9" s="1" customFormat="1" ht="26.4" x14ac:dyDescent="0.3">
      <c r="A10" s="7">
        <v>3</v>
      </c>
      <c r="B10" s="6" t="s">
        <v>35</v>
      </c>
      <c r="C10" s="7" t="s">
        <v>36</v>
      </c>
      <c r="D10" s="20">
        <v>125</v>
      </c>
      <c r="E10" s="20">
        <v>600</v>
      </c>
      <c r="F10" s="26"/>
      <c r="G10" s="24"/>
      <c r="H10" s="24"/>
      <c r="I10" s="19">
        <f t="shared" ref="I10:I46" si="0">SUM(D10:H10)</f>
        <v>725</v>
      </c>
    </row>
    <row r="11" spans="1:9" s="1" customFormat="1" ht="13.8" x14ac:dyDescent="0.3">
      <c r="A11" s="7">
        <v>4</v>
      </c>
      <c r="B11" s="6" t="s">
        <v>37</v>
      </c>
      <c r="C11" s="7" t="s">
        <v>33</v>
      </c>
      <c r="D11" s="27">
        <v>100</v>
      </c>
      <c r="E11" s="24"/>
      <c r="F11" s="20">
        <v>1000</v>
      </c>
      <c r="G11" s="26"/>
      <c r="H11" s="26"/>
      <c r="I11" s="19">
        <f t="shared" si="0"/>
        <v>1100</v>
      </c>
    </row>
    <row r="12" spans="1:9" s="1" customFormat="1" ht="26.4" x14ac:dyDescent="0.3">
      <c r="A12" s="9">
        <v>5</v>
      </c>
      <c r="B12" s="8" t="s">
        <v>38</v>
      </c>
      <c r="C12" s="9" t="s">
        <v>33</v>
      </c>
      <c r="D12" s="26"/>
      <c r="E12" s="27">
        <v>110</v>
      </c>
      <c r="F12" s="24"/>
      <c r="G12" s="20">
        <v>1500</v>
      </c>
      <c r="H12" s="24"/>
      <c r="I12" s="19">
        <f t="shared" si="0"/>
        <v>1610</v>
      </c>
    </row>
    <row r="13" spans="1:9" s="1" customFormat="1" ht="15.6" customHeight="1" x14ac:dyDescent="0.3">
      <c r="A13" s="15"/>
      <c r="B13" s="114" t="s">
        <v>40</v>
      </c>
      <c r="C13" s="132"/>
      <c r="D13" s="21"/>
      <c r="E13" s="21"/>
      <c r="F13" s="21"/>
      <c r="G13" s="21"/>
      <c r="H13" s="21"/>
      <c r="I13" s="22"/>
    </row>
    <row r="14" spans="1:9" s="1" customFormat="1" ht="22.8" x14ac:dyDescent="0.3">
      <c r="A14" s="2">
        <v>6</v>
      </c>
      <c r="B14" s="3" t="s">
        <v>41</v>
      </c>
      <c r="C14" s="10" t="s">
        <v>33</v>
      </c>
      <c r="D14" s="20">
        <v>130</v>
      </c>
      <c r="E14" s="20">
        <v>270</v>
      </c>
      <c r="F14" s="20">
        <v>1500</v>
      </c>
      <c r="G14" s="20">
        <v>4000</v>
      </c>
      <c r="H14" s="20">
        <v>2100</v>
      </c>
      <c r="I14" s="23">
        <f t="shared" si="0"/>
        <v>8000</v>
      </c>
    </row>
    <row r="15" spans="1:9" s="1" customFormat="1" ht="15.6" x14ac:dyDescent="0.3">
      <c r="A15" s="15"/>
      <c r="B15" s="114" t="s">
        <v>115</v>
      </c>
      <c r="C15" s="115"/>
      <c r="D15" s="21"/>
      <c r="E15" s="21"/>
      <c r="F15" s="21"/>
      <c r="G15" s="21"/>
      <c r="H15" s="21"/>
      <c r="I15" s="22"/>
    </row>
    <row r="16" spans="1:9" s="1" customFormat="1" ht="39.6" x14ac:dyDescent="0.3">
      <c r="A16" s="5">
        <v>7</v>
      </c>
      <c r="B16" s="8" t="s">
        <v>42</v>
      </c>
      <c r="C16" s="9" t="s">
        <v>33</v>
      </c>
      <c r="D16" s="20">
        <v>140</v>
      </c>
      <c r="E16" s="20">
        <v>350</v>
      </c>
      <c r="F16" s="20">
        <v>550</v>
      </c>
      <c r="G16" s="20">
        <v>1200</v>
      </c>
      <c r="H16" s="20">
        <v>2100</v>
      </c>
      <c r="I16" s="23">
        <f t="shared" si="0"/>
        <v>4340</v>
      </c>
    </row>
    <row r="17" spans="1:9" s="1" customFormat="1" ht="13.8" x14ac:dyDescent="0.3">
      <c r="A17" s="7">
        <v>8</v>
      </c>
      <c r="B17" s="8" t="s">
        <v>43</v>
      </c>
      <c r="C17" s="9" t="s">
        <v>33</v>
      </c>
      <c r="D17" s="20">
        <v>140</v>
      </c>
      <c r="E17" s="20">
        <v>350</v>
      </c>
      <c r="F17" s="20">
        <v>550</v>
      </c>
      <c r="G17" s="20">
        <v>1100</v>
      </c>
      <c r="H17" s="20">
        <v>2100</v>
      </c>
      <c r="I17" s="23">
        <f t="shared" si="0"/>
        <v>4240</v>
      </c>
    </row>
    <row r="18" spans="1:9" s="1" customFormat="1" ht="13.8" x14ac:dyDescent="0.3">
      <c r="A18" s="7">
        <v>9</v>
      </c>
      <c r="B18" s="8" t="s">
        <v>44</v>
      </c>
      <c r="C18" s="9" t="s">
        <v>33</v>
      </c>
      <c r="D18" s="20">
        <v>140</v>
      </c>
      <c r="E18" s="24"/>
      <c r="F18" s="24"/>
      <c r="G18" s="24"/>
      <c r="H18" s="24"/>
      <c r="I18" s="23">
        <f t="shared" si="0"/>
        <v>140</v>
      </c>
    </row>
    <row r="19" spans="1:9" s="1" customFormat="1" ht="26.4" x14ac:dyDescent="0.3">
      <c r="A19" s="7">
        <v>10</v>
      </c>
      <c r="B19" s="8" t="s">
        <v>97</v>
      </c>
      <c r="C19" s="9" t="s">
        <v>33</v>
      </c>
      <c r="D19" s="20">
        <v>140</v>
      </c>
      <c r="E19" s="20">
        <v>350</v>
      </c>
      <c r="F19" s="20">
        <v>1000</v>
      </c>
      <c r="G19" s="20">
        <v>1500</v>
      </c>
      <c r="H19" s="20">
        <v>2100</v>
      </c>
      <c r="I19" s="23">
        <f t="shared" si="0"/>
        <v>5090</v>
      </c>
    </row>
    <row r="20" spans="1:9" s="1" customFormat="1" ht="26.4" x14ac:dyDescent="0.3">
      <c r="A20" s="7">
        <v>11</v>
      </c>
      <c r="B20" s="8" t="s">
        <v>98</v>
      </c>
      <c r="C20" s="9" t="s">
        <v>33</v>
      </c>
      <c r="D20" s="27">
        <v>100</v>
      </c>
      <c r="E20" s="24"/>
      <c r="F20" s="27">
        <v>1000</v>
      </c>
      <c r="G20" s="24"/>
      <c r="H20" s="24"/>
      <c r="I20" s="23">
        <f t="shared" si="0"/>
        <v>1100</v>
      </c>
    </row>
    <row r="21" spans="1:9" s="1" customFormat="1" ht="15.6" x14ac:dyDescent="0.3">
      <c r="A21" s="15"/>
      <c r="B21" s="114" t="s">
        <v>45</v>
      </c>
      <c r="C21" s="115"/>
      <c r="D21" s="21"/>
      <c r="E21" s="21"/>
      <c r="F21" s="21"/>
      <c r="G21" s="21"/>
      <c r="H21" s="21"/>
      <c r="I21" s="22"/>
    </row>
    <row r="22" spans="1:9" s="1" customFormat="1" ht="39.6" x14ac:dyDescent="0.3">
      <c r="A22" s="5">
        <v>12</v>
      </c>
      <c r="B22" s="8" t="s">
        <v>46</v>
      </c>
      <c r="C22" s="9" t="s">
        <v>33</v>
      </c>
      <c r="D22" s="20">
        <v>160</v>
      </c>
      <c r="E22" s="20">
        <v>300</v>
      </c>
      <c r="F22" s="20">
        <v>500</v>
      </c>
      <c r="G22" s="20">
        <v>1500</v>
      </c>
      <c r="H22" s="20">
        <v>2100</v>
      </c>
      <c r="I22" s="23">
        <f t="shared" si="0"/>
        <v>4560</v>
      </c>
    </row>
    <row r="23" spans="1:9" s="1" customFormat="1" ht="13.8" x14ac:dyDescent="0.3">
      <c r="A23" s="7">
        <v>13</v>
      </c>
      <c r="B23" s="8" t="s">
        <v>47</v>
      </c>
      <c r="C23" s="9" t="s">
        <v>33</v>
      </c>
      <c r="D23" s="20">
        <v>130</v>
      </c>
      <c r="E23" s="20">
        <v>200</v>
      </c>
      <c r="F23" s="24"/>
      <c r="G23" s="24"/>
      <c r="H23" s="24"/>
      <c r="I23" s="23">
        <f t="shared" si="0"/>
        <v>330</v>
      </c>
    </row>
    <row r="24" spans="1:9" s="1" customFormat="1" ht="39.6" x14ac:dyDescent="0.3">
      <c r="A24" s="9">
        <v>14</v>
      </c>
      <c r="B24" s="8" t="s">
        <v>48</v>
      </c>
      <c r="C24" s="9" t="s">
        <v>36</v>
      </c>
      <c r="D24" s="20">
        <v>70</v>
      </c>
      <c r="E24" s="20">
        <v>120</v>
      </c>
      <c r="F24" s="24"/>
      <c r="G24" s="24"/>
      <c r="H24" s="24"/>
      <c r="I24" s="23">
        <f t="shared" si="0"/>
        <v>190</v>
      </c>
    </row>
    <row r="25" spans="1:9" s="1" customFormat="1" ht="15.6" x14ac:dyDescent="0.3">
      <c r="A25" s="15"/>
      <c r="B25" s="114" t="s">
        <v>49</v>
      </c>
      <c r="C25" s="115"/>
      <c r="D25" s="21"/>
      <c r="E25" s="21"/>
      <c r="F25" s="21"/>
      <c r="G25" s="21"/>
      <c r="H25" s="21"/>
      <c r="I25" s="22"/>
    </row>
    <row r="26" spans="1:9" s="1" customFormat="1" ht="26.4" x14ac:dyDescent="0.3">
      <c r="A26" s="5">
        <v>15</v>
      </c>
      <c r="B26" s="8" t="s">
        <v>50</v>
      </c>
      <c r="C26" s="9" t="s">
        <v>33</v>
      </c>
      <c r="D26" s="20">
        <v>80</v>
      </c>
      <c r="E26" s="20">
        <v>250</v>
      </c>
      <c r="F26" s="20">
        <v>550</v>
      </c>
      <c r="G26" s="24"/>
      <c r="H26" s="24"/>
      <c r="I26" s="23">
        <f t="shared" si="0"/>
        <v>880</v>
      </c>
    </row>
    <row r="27" spans="1:9" s="1" customFormat="1" ht="55.2" customHeight="1" x14ac:dyDescent="0.3">
      <c r="A27" s="7">
        <v>16</v>
      </c>
      <c r="B27" s="8" t="s">
        <v>51</v>
      </c>
      <c r="C27" s="9" t="s">
        <v>36</v>
      </c>
      <c r="D27" s="20">
        <v>80</v>
      </c>
      <c r="E27" s="20">
        <v>200</v>
      </c>
      <c r="F27" s="24"/>
      <c r="G27" s="24"/>
      <c r="H27" s="24"/>
      <c r="I27" s="23">
        <f t="shared" si="0"/>
        <v>280</v>
      </c>
    </row>
    <row r="28" spans="1:9" s="1" customFormat="1" ht="15.6" x14ac:dyDescent="0.3">
      <c r="A28" s="15"/>
      <c r="B28" s="114" t="s">
        <v>52</v>
      </c>
      <c r="C28" s="115"/>
      <c r="D28" s="21"/>
      <c r="E28" s="21"/>
      <c r="F28" s="21"/>
      <c r="G28" s="21"/>
      <c r="H28" s="21"/>
      <c r="I28" s="22"/>
    </row>
    <row r="29" spans="1:9" s="1" customFormat="1" ht="39.6" x14ac:dyDescent="0.3">
      <c r="A29" s="5">
        <v>17</v>
      </c>
      <c r="B29" s="8" t="s">
        <v>53</v>
      </c>
      <c r="C29" s="9" t="s">
        <v>33</v>
      </c>
      <c r="D29" s="20">
        <v>220</v>
      </c>
      <c r="E29" s="20">
        <v>540</v>
      </c>
      <c r="F29" s="20">
        <v>550</v>
      </c>
      <c r="G29" s="24"/>
      <c r="H29" s="24"/>
      <c r="I29" s="23">
        <f t="shared" si="0"/>
        <v>1310</v>
      </c>
    </row>
    <row r="30" spans="1:9" s="1" customFormat="1" ht="64.2" customHeight="1" x14ac:dyDescent="0.3">
      <c r="A30" s="7">
        <v>18</v>
      </c>
      <c r="B30" s="8" t="s">
        <v>54</v>
      </c>
      <c r="C30" s="9" t="s">
        <v>33</v>
      </c>
      <c r="D30" s="20">
        <v>220</v>
      </c>
      <c r="E30" s="24"/>
      <c r="F30" s="24"/>
      <c r="G30" s="24"/>
      <c r="H30" s="24"/>
      <c r="I30" s="23">
        <f t="shared" si="0"/>
        <v>220</v>
      </c>
    </row>
    <row r="31" spans="1:9" s="1" customFormat="1" ht="26.4" x14ac:dyDescent="0.3">
      <c r="A31" s="7">
        <v>19</v>
      </c>
      <c r="B31" s="8" t="s">
        <v>55</v>
      </c>
      <c r="C31" s="9" t="s">
        <v>33</v>
      </c>
      <c r="D31" s="20">
        <v>200</v>
      </c>
      <c r="E31" s="24"/>
      <c r="F31" s="20">
        <v>1000</v>
      </c>
      <c r="G31" s="24"/>
      <c r="H31" s="24"/>
      <c r="I31" s="23">
        <f t="shared" si="0"/>
        <v>1200</v>
      </c>
    </row>
    <row r="32" spans="1:9" s="1" customFormat="1" ht="52.8" x14ac:dyDescent="0.3">
      <c r="A32" s="7">
        <v>20</v>
      </c>
      <c r="B32" s="8" t="s">
        <v>56</v>
      </c>
      <c r="C32" s="9" t="s">
        <v>36</v>
      </c>
      <c r="D32" s="20">
        <v>120</v>
      </c>
      <c r="E32" s="20">
        <v>200</v>
      </c>
      <c r="F32" s="24"/>
      <c r="G32" s="24"/>
      <c r="H32" s="24"/>
      <c r="I32" s="23">
        <f t="shared" si="0"/>
        <v>320</v>
      </c>
    </row>
    <row r="33" spans="1:9" s="1" customFormat="1" ht="13.8" x14ac:dyDescent="0.3">
      <c r="A33" s="7">
        <v>21</v>
      </c>
      <c r="B33" s="6" t="s">
        <v>57</v>
      </c>
      <c r="C33" s="7" t="s">
        <v>36</v>
      </c>
      <c r="D33" s="20">
        <v>50</v>
      </c>
      <c r="E33" s="24"/>
      <c r="F33" s="24"/>
      <c r="G33" s="24"/>
      <c r="H33" s="24"/>
      <c r="I33" s="23">
        <f t="shared" si="0"/>
        <v>50</v>
      </c>
    </row>
    <row r="34" spans="1:9" s="1" customFormat="1" ht="13.8" x14ac:dyDescent="0.3">
      <c r="A34" s="7">
        <v>22</v>
      </c>
      <c r="B34" s="6" t="s">
        <v>58</v>
      </c>
      <c r="C34" s="7" t="s">
        <v>36</v>
      </c>
      <c r="D34" s="20">
        <v>50</v>
      </c>
      <c r="E34" s="24"/>
      <c r="F34" s="24"/>
      <c r="G34" s="24"/>
      <c r="H34" s="24"/>
      <c r="I34" s="23">
        <f t="shared" si="0"/>
        <v>50</v>
      </c>
    </row>
    <row r="35" spans="1:9" s="1" customFormat="1" ht="51" customHeight="1" x14ac:dyDescent="0.3">
      <c r="A35" s="7">
        <v>23</v>
      </c>
      <c r="B35" s="6" t="s">
        <v>59</v>
      </c>
      <c r="C35" s="7" t="s">
        <v>36</v>
      </c>
      <c r="D35" s="20">
        <v>120</v>
      </c>
      <c r="E35" s="20">
        <v>600</v>
      </c>
      <c r="F35" s="24"/>
      <c r="G35" s="24"/>
      <c r="H35" s="24"/>
      <c r="I35" s="23">
        <f t="shared" si="0"/>
        <v>720</v>
      </c>
    </row>
    <row r="36" spans="1:9" s="1" customFormat="1" ht="15.6" x14ac:dyDescent="0.3">
      <c r="A36" s="15"/>
      <c r="B36" s="114" t="s">
        <v>60</v>
      </c>
      <c r="C36" s="115"/>
      <c r="D36" s="21"/>
      <c r="E36" s="21"/>
      <c r="F36" s="21"/>
      <c r="G36" s="21"/>
      <c r="H36" s="21"/>
      <c r="I36" s="22"/>
    </row>
    <row r="37" spans="1:9" s="1" customFormat="1" ht="26.4" x14ac:dyDescent="0.3">
      <c r="A37" s="5">
        <v>24</v>
      </c>
      <c r="B37" s="8" t="s">
        <v>61</v>
      </c>
      <c r="C37" s="9" t="s">
        <v>33</v>
      </c>
      <c r="D37" s="20">
        <v>120</v>
      </c>
      <c r="E37" s="20">
        <v>250</v>
      </c>
      <c r="F37" s="20">
        <v>550</v>
      </c>
      <c r="G37" s="24"/>
      <c r="H37" s="24"/>
      <c r="I37" s="23">
        <f t="shared" si="0"/>
        <v>920</v>
      </c>
    </row>
    <row r="38" spans="1:9" s="1" customFormat="1" ht="26.4" x14ac:dyDescent="0.3">
      <c r="A38" s="7">
        <v>25</v>
      </c>
      <c r="B38" s="8" t="s">
        <v>62</v>
      </c>
      <c r="C38" s="9" t="s">
        <v>33</v>
      </c>
      <c r="D38" s="20">
        <v>120</v>
      </c>
      <c r="E38" s="20">
        <v>250</v>
      </c>
      <c r="F38" s="20">
        <v>550</v>
      </c>
      <c r="G38" s="24"/>
      <c r="H38" s="24"/>
      <c r="I38" s="23">
        <f t="shared" si="0"/>
        <v>920</v>
      </c>
    </row>
    <row r="39" spans="1:9" s="1" customFormat="1" ht="26.4" x14ac:dyDescent="0.3">
      <c r="A39" s="7">
        <v>26</v>
      </c>
      <c r="B39" s="8" t="s">
        <v>63</v>
      </c>
      <c r="C39" s="9" t="s">
        <v>33</v>
      </c>
      <c r="D39" s="20">
        <v>120</v>
      </c>
      <c r="E39" s="20">
        <v>250</v>
      </c>
      <c r="F39" s="20">
        <v>550</v>
      </c>
      <c r="G39" s="24"/>
      <c r="H39" s="24"/>
      <c r="I39" s="23">
        <f t="shared" si="0"/>
        <v>920</v>
      </c>
    </row>
    <row r="40" spans="1:9" s="1" customFormat="1" ht="15.6" x14ac:dyDescent="0.3">
      <c r="A40" s="15"/>
      <c r="B40" s="114" t="s">
        <v>64</v>
      </c>
      <c r="C40" s="115"/>
      <c r="D40" s="21"/>
      <c r="E40" s="21"/>
      <c r="F40" s="21"/>
      <c r="G40" s="21"/>
      <c r="H40" s="21"/>
      <c r="I40" s="22"/>
    </row>
    <row r="41" spans="1:9" s="1" customFormat="1" ht="13.8" x14ac:dyDescent="0.3">
      <c r="A41" s="5">
        <v>27</v>
      </c>
      <c r="B41" s="8" t="s">
        <v>66</v>
      </c>
      <c r="C41" s="9" t="s">
        <v>33</v>
      </c>
      <c r="D41" s="20">
        <v>120</v>
      </c>
      <c r="E41" s="20">
        <v>250</v>
      </c>
      <c r="F41" s="27">
        <v>500</v>
      </c>
      <c r="G41" s="24"/>
      <c r="H41" s="24"/>
      <c r="I41" s="23">
        <f t="shared" si="0"/>
        <v>870</v>
      </c>
    </row>
    <row r="42" spans="1:9" s="1" customFormat="1" ht="15.6" x14ac:dyDescent="0.3">
      <c r="A42" s="15"/>
      <c r="B42" s="114" t="s">
        <v>65</v>
      </c>
      <c r="C42" s="115"/>
      <c r="D42" s="21"/>
      <c r="E42" s="21"/>
      <c r="F42" s="21"/>
      <c r="G42" s="21"/>
      <c r="H42" s="21"/>
      <c r="I42" s="22"/>
    </row>
    <row r="43" spans="1:9" s="1" customFormat="1" ht="39.6" x14ac:dyDescent="0.3">
      <c r="A43" s="5">
        <v>28</v>
      </c>
      <c r="B43" s="8" t="s">
        <v>67</v>
      </c>
      <c r="C43" s="9" t="s">
        <v>33</v>
      </c>
      <c r="D43" s="20">
        <v>40</v>
      </c>
      <c r="E43" s="24"/>
      <c r="F43" s="24"/>
      <c r="G43" s="24"/>
      <c r="H43" s="24"/>
      <c r="I43" s="23">
        <f t="shared" si="0"/>
        <v>40</v>
      </c>
    </row>
    <row r="44" spans="1:9" s="1" customFormat="1" ht="15.6" x14ac:dyDescent="0.3">
      <c r="A44" s="15"/>
      <c r="B44" s="114" t="s">
        <v>68</v>
      </c>
      <c r="C44" s="115"/>
      <c r="D44" s="21"/>
      <c r="E44" s="21"/>
      <c r="F44" s="21"/>
      <c r="G44" s="21"/>
      <c r="H44" s="21"/>
      <c r="I44" s="22"/>
    </row>
    <row r="45" spans="1:9" s="1" customFormat="1" ht="13.8" x14ac:dyDescent="0.3">
      <c r="A45" s="5">
        <v>29</v>
      </c>
      <c r="B45" s="8" t="s">
        <v>69</v>
      </c>
      <c r="C45" s="9" t="s">
        <v>33</v>
      </c>
      <c r="D45" s="20">
        <v>250</v>
      </c>
      <c r="E45" s="20">
        <v>1000</v>
      </c>
      <c r="F45" s="20">
        <v>1750</v>
      </c>
      <c r="G45" s="20">
        <v>3500</v>
      </c>
      <c r="H45" s="20">
        <v>6500</v>
      </c>
      <c r="I45" s="23">
        <f t="shared" si="0"/>
        <v>13000</v>
      </c>
    </row>
    <row r="46" spans="1:9" s="1" customFormat="1" ht="26.4" x14ac:dyDescent="0.3">
      <c r="A46" s="7">
        <v>30</v>
      </c>
      <c r="B46" s="6" t="s">
        <v>70</v>
      </c>
      <c r="C46" s="7" t="s">
        <v>33</v>
      </c>
      <c r="D46" s="20">
        <v>50</v>
      </c>
      <c r="E46" s="20">
        <v>250</v>
      </c>
      <c r="F46" s="20">
        <v>1000</v>
      </c>
      <c r="G46" s="20">
        <v>1500</v>
      </c>
      <c r="H46" s="20">
        <v>2500</v>
      </c>
      <c r="I46" s="23">
        <f t="shared" si="0"/>
        <v>5300</v>
      </c>
    </row>
    <row r="47" spans="1:9" s="1" customFormat="1" ht="15.6" x14ac:dyDescent="0.3">
      <c r="A47" s="15"/>
      <c r="B47" s="114" t="s">
        <v>71</v>
      </c>
      <c r="C47" s="115"/>
      <c r="D47" s="21"/>
      <c r="E47" s="21"/>
      <c r="F47" s="21"/>
      <c r="G47" s="21"/>
      <c r="H47" s="21"/>
      <c r="I47" s="22"/>
    </row>
    <row r="48" spans="1:9" s="1" customFormat="1" ht="13.8" x14ac:dyDescent="0.3">
      <c r="A48" s="5">
        <v>31</v>
      </c>
      <c r="B48" s="25" t="s">
        <v>99</v>
      </c>
      <c r="C48" s="9" t="s">
        <v>33</v>
      </c>
      <c r="D48" s="24"/>
      <c r="E48" s="20">
        <v>550</v>
      </c>
      <c r="F48" s="20">
        <v>1000</v>
      </c>
      <c r="G48" s="20"/>
      <c r="H48" s="20"/>
      <c r="I48" s="23">
        <f t="shared" ref="I48:I53" si="1">SUM(D48:H48)</f>
        <v>1550</v>
      </c>
    </row>
    <row r="49" spans="1:9" s="1" customFormat="1" ht="26.4" x14ac:dyDescent="0.3">
      <c r="A49" s="7">
        <v>32</v>
      </c>
      <c r="B49" s="8" t="s">
        <v>100</v>
      </c>
      <c r="C49" s="9" t="s">
        <v>33</v>
      </c>
      <c r="D49" s="24"/>
      <c r="E49" s="20">
        <v>550</v>
      </c>
      <c r="F49" s="20">
        <v>1000</v>
      </c>
      <c r="G49" s="20">
        <v>1500</v>
      </c>
      <c r="H49" s="20">
        <v>2500</v>
      </c>
      <c r="I49" s="23">
        <f t="shared" si="1"/>
        <v>5550</v>
      </c>
    </row>
    <row r="50" spans="1:9" s="1" customFormat="1" ht="26.4" x14ac:dyDescent="0.3">
      <c r="A50" s="7">
        <v>33</v>
      </c>
      <c r="B50" s="8" t="s">
        <v>101</v>
      </c>
      <c r="C50" s="9" t="s">
        <v>33</v>
      </c>
      <c r="D50" s="24"/>
      <c r="E50" s="20">
        <v>550</v>
      </c>
      <c r="F50" s="20">
        <v>1000</v>
      </c>
      <c r="G50" s="20">
        <v>1500</v>
      </c>
      <c r="H50" s="20">
        <v>2500</v>
      </c>
      <c r="I50" s="23">
        <f t="shared" si="1"/>
        <v>5550</v>
      </c>
    </row>
    <row r="51" spans="1:9" s="1" customFormat="1" ht="26.4" x14ac:dyDescent="0.3">
      <c r="A51" s="7">
        <v>34</v>
      </c>
      <c r="B51" s="8" t="s">
        <v>102</v>
      </c>
      <c r="C51" s="9" t="s">
        <v>33</v>
      </c>
      <c r="D51" s="24"/>
      <c r="E51" s="20">
        <v>550</v>
      </c>
      <c r="F51" s="20">
        <v>1000</v>
      </c>
      <c r="G51" s="28"/>
      <c r="H51" s="28"/>
      <c r="I51" s="23">
        <f t="shared" si="1"/>
        <v>1550</v>
      </c>
    </row>
    <row r="52" spans="1:9" s="1" customFormat="1" ht="26.4" x14ac:dyDescent="0.3">
      <c r="A52" s="7">
        <v>35</v>
      </c>
      <c r="B52" s="8" t="s">
        <v>103</v>
      </c>
      <c r="C52" s="9" t="s">
        <v>33</v>
      </c>
      <c r="D52" s="24"/>
      <c r="E52" s="20">
        <v>550</v>
      </c>
      <c r="F52" s="20">
        <v>1000</v>
      </c>
      <c r="G52" s="28"/>
      <c r="H52" s="28"/>
      <c r="I52" s="23">
        <f t="shared" si="1"/>
        <v>1550</v>
      </c>
    </row>
    <row r="53" spans="1:9" s="1" customFormat="1" ht="13.8" x14ac:dyDescent="0.3">
      <c r="A53" s="7">
        <v>36</v>
      </c>
      <c r="B53" s="8" t="s">
        <v>104</v>
      </c>
      <c r="C53" s="9" t="s">
        <v>33</v>
      </c>
      <c r="D53" s="24"/>
      <c r="E53" s="20">
        <v>120</v>
      </c>
      <c r="F53" s="20">
        <v>550</v>
      </c>
      <c r="G53" s="28"/>
      <c r="H53" s="28"/>
      <c r="I53" s="23">
        <f t="shared" si="1"/>
        <v>670</v>
      </c>
    </row>
    <row r="54" spans="1:9" s="1" customFormat="1" ht="15.6" x14ac:dyDescent="0.3">
      <c r="A54" s="15"/>
      <c r="B54" s="114" t="s">
        <v>72</v>
      </c>
      <c r="C54" s="115"/>
      <c r="D54" s="21"/>
      <c r="E54" s="21"/>
      <c r="F54" s="21"/>
      <c r="G54" s="21"/>
      <c r="H54" s="21"/>
      <c r="I54" s="22"/>
    </row>
    <row r="55" spans="1:9" s="1" customFormat="1" ht="26.4" x14ac:dyDescent="0.3">
      <c r="A55" s="5">
        <v>37</v>
      </c>
      <c r="B55" s="8" t="s">
        <v>73</v>
      </c>
      <c r="C55" s="9" t="s">
        <v>36</v>
      </c>
      <c r="D55" s="20">
        <v>120</v>
      </c>
      <c r="E55" s="20">
        <v>500</v>
      </c>
      <c r="F55" s="24"/>
      <c r="G55" s="24"/>
      <c r="H55" s="24"/>
      <c r="I55" s="23">
        <f t="shared" ref="I55:I60" si="2">SUM(D55:H55)</f>
        <v>620</v>
      </c>
    </row>
    <row r="56" spans="1:9" s="1" customFormat="1" ht="13.8" x14ac:dyDescent="0.3">
      <c r="A56" s="7">
        <v>38</v>
      </c>
      <c r="B56" s="6" t="s">
        <v>105</v>
      </c>
      <c r="C56" s="7" t="s">
        <v>36</v>
      </c>
      <c r="D56" s="20">
        <v>230</v>
      </c>
      <c r="E56" s="20">
        <v>250</v>
      </c>
      <c r="F56" s="20">
        <v>550</v>
      </c>
      <c r="G56" s="24"/>
      <c r="H56" s="24"/>
      <c r="I56" s="23">
        <f t="shared" si="2"/>
        <v>1030</v>
      </c>
    </row>
    <row r="57" spans="1:9" s="1" customFormat="1" ht="31.2" customHeight="1" x14ac:dyDescent="0.3">
      <c r="A57" s="7">
        <v>39</v>
      </c>
      <c r="B57" s="6" t="s">
        <v>106</v>
      </c>
      <c r="C57" s="7" t="s">
        <v>36</v>
      </c>
      <c r="D57" s="20">
        <v>230</v>
      </c>
      <c r="E57" s="20">
        <v>500</v>
      </c>
      <c r="F57" s="20">
        <v>1000</v>
      </c>
      <c r="G57" s="20">
        <v>1500</v>
      </c>
      <c r="H57" s="24"/>
      <c r="I57" s="23">
        <f t="shared" si="2"/>
        <v>3230</v>
      </c>
    </row>
    <row r="58" spans="1:9" s="1" customFormat="1" ht="13.8" x14ac:dyDescent="0.3">
      <c r="A58" s="7">
        <v>40</v>
      </c>
      <c r="B58" s="6" t="s">
        <v>107</v>
      </c>
      <c r="C58" s="7" t="s">
        <v>33</v>
      </c>
      <c r="D58" s="27">
        <v>100</v>
      </c>
      <c r="E58" s="27">
        <v>110</v>
      </c>
      <c r="F58" s="20">
        <v>750</v>
      </c>
      <c r="G58" s="20">
        <v>1500</v>
      </c>
      <c r="H58" s="20">
        <v>2500</v>
      </c>
      <c r="I58" s="23">
        <f t="shared" si="2"/>
        <v>4960</v>
      </c>
    </row>
    <row r="59" spans="1:9" s="1" customFormat="1" ht="13.8" x14ac:dyDescent="0.3">
      <c r="A59" s="7">
        <v>41</v>
      </c>
      <c r="B59" s="6" t="s">
        <v>74</v>
      </c>
      <c r="C59" s="7" t="s">
        <v>36</v>
      </c>
      <c r="D59" s="27">
        <v>70</v>
      </c>
      <c r="E59" s="27">
        <v>110</v>
      </c>
      <c r="F59" s="24"/>
      <c r="G59" s="24"/>
      <c r="H59" s="24"/>
      <c r="I59" s="23">
        <f t="shared" si="2"/>
        <v>180</v>
      </c>
    </row>
    <row r="60" spans="1:9" s="1" customFormat="1" ht="13.8" x14ac:dyDescent="0.3">
      <c r="A60" s="7">
        <v>42</v>
      </c>
      <c r="B60" s="6" t="s">
        <v>75</v>
      </c>
      <c r="C60" s="7" t="s">
        <v>36</v>
      </c>
      <c r="D60" s="20">
        <v>70</v>
      </c>
      <c r="E60" s="20">
        <v>110</v>
      </c>
      <c r="F60" s="24"/>
      <c r="G60" s="24"/>
      <c r="H60" s="24"/>
      <c r="I60" s="23">
        <f t="shared" si="2"/>
        <v>180</v>
      </c>
    </row>
  </sheetData>
  <sheetProtection algorithmName="SHA-512" hashValue="vdGQihrw/IRBS7NOnV/mM6QZi6BHPhCFIb2ZKSoeuO0pPzldqRBJ1ETRMrzpRC/FHSSCuKf7XyghDOhfKX+koA==" saltValue="C6uB+dzP5pZoEHJx68kkNw==" spinCount="100000" sheet="1" objects="1" scenarios="1"/>
  <mergeCells count="23">
    <mergeCell ref="B40:C40"/>
    <mergeCell ref="B42:C42"/>
    <mergeCell ref="B44:C44"/>
    <mergeCell ref="B47:C47"/>
    <mergeCell ref="B54:C54"/>
    <mergeCell ref="I6:I7"/>
    <mergeCell ref="B13:C13"/>
    <mergeCell ref="B15:C15"/>
    <mergeCell ref="B21:C21"/>
    <mergeCell ref="B25:C25"/>
    <mergeCell ref="B28:C28"/>
    <mergeCell ref="B36:C36"/>
    <mergeCell ref="A1:H1"/>
    <mergeCell ref="A2:H2"/>
    <mergeCell ref="B5:C5"/>
    <mergeCell ref="D6:D7"/>
    <mergeCell ref="E6:E7"/>
    <mergeCell ref="F6:F7"/>
    <mergeCell ref="G6:G7"/>
    <mergeCell ref="H6:H7"/>
    <mergeCell ref="B7:C7"/>
    <mergeCell ref="A4:C4"/>
    <mergeCell ref="A3:C3"/>
  </mergeCells>
  <pageMargins left="0.51181102362204722" right="0.51181102362204722" top="0.35433070866141736" bottom="0.35433070866141736" header="0.31496062992125984" footer="0.31496062992125984"/>
  <pageSetup scale="59" fitToHeight="0"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4D5709-FCEE-40DA-BD0E-97CEEEA83C3B}">
  <sheetPr>
    <pageSetUpPr fitToPage="1"/>
  </sheetPr>
  <dimension ref="A1:G107"/>
  <sheetViews>
    <sheetView zoomScaleNormal="100" zoomScaleSheetLayoutView="100" workbookViewId="0">
      <selection activeCell="K7" sqref="K7"/>
    </sheetView>
  </sheetViews>
  <sheetFormatPr defaultColWidth="9.109375" defaultRowHeight="11.4" x14ac:dyDescent="0.2"/>
  <cols>
    <col min="1" max="1" width="6.6640625" style="59" customWidth="1"/>
    <col min="2" max="2" width="60.33203125" style="59" customWidth="1"/>
    <col min="3" max="3" width="18.33203125" style="59" customWidth="1"/>
    <col min="4" max="4" width="18" style="92" customWidth="1"/>
    <col min="5" max="5" width="13.5546875" style="59" customWidth="1"/>
    <col min="6" max="6" width="18.44140625" style="61" customWidth="1"/>
    <col min="7" max="16384" width="9.109375" style="59"/>
  </cols>
  <sheetData>
    <row r="1" spans="1:6" ht="22.5" customHeight="1" x14ac:dyDescent="0.2">
      <c r="A1" s="140" t="s">
        <v>21</v>
      </c>
      <c r="B1" s="140"/>
      <c r="C1" s="140"/>
      <c r="D1" s="140"/>
      <c r="E1" s="140"/>
      <c r="F1" s="140"/>
    </row>
    <row r="2" spans="1:6" ht="15.6" customHeight="1" x14ac:dyDescent="0.2">
      <c r="A2" s="60"/>
      <c r="B2" s="60"/>
      <c r="C2" s="60"/>
      <c r="D2" s="60"/>
      <c r="E2" s="60"/>
    </row>
    <row r="3" spans="1:6" s="64" customFormat="1" ht="15.6" customHeight="1" x14ac:dyDescent="0.3">
      <c r="A3" s="134" t="s">
        <v>87</v>
      </c>
      <c r="B3" s="135"/>
      <c r="C3" s="135"/>
      <c r="D3" s="135"/>
      <c r="E3" s="62"/>
      <c r="F3" s="63"/>
    </row>
    <row r="4" spans="1:6" s="64" customFormat="1" ht="46.95" customHeight="1" x14ac:dyDescent="0.3">
      <c r="A4" s="65" t="s">
        <v>22</v>
      </c>
      <c r="B4" s="65" t="s">
        <v>12</v>
      </c>
      <c r="C4" s="37" t="s">
        <v>31</v>
      </c>
      <c r="D4" s="66" t="s">
        <v>23</v>
      </c>
      <c r="E4" s="134" t="s">
        <v>83</v>
      </c>
      <c r="F4" s="135"/>
    </row>
    <row r="5" spans="1:6" s="64" customFormat="1" ht="19.2" customHeight="1" x14ac:dyDescent="0.3">
      <c r="A5" s="134" t="s">
        <v>39</v>
      </c>
      <c r="B5" s="135"/>
      <c r="C5" s="136"/>
      <c r="D5" s="66"/>
      <c r="E5" s="134"/>
      <c r="F5" s="135"/>
    </row>
    <row r="6" spans="1:6" s="64" customFormat="1" ht="22.8" x14ac:dyDescent="0.3">
      <c r="A6" s="67">
        <v>1</v>
      </c>
      <c r="B6" s="68" t="s">
        <v>32</v>
      </c>
      <c r="C6" s="69" t="s">
        <v>33</v>
      </c>
      <c r="D6" s="70">
        <f>'4. scenario order figures '!D8+'4. scenario order figures '!E8+'4. scenario order figures '!F8+'4. scenario order figures '!G8+'4. scenario order figures '!H8</f>
        <v>6400</v>
      </c>
      <c r="E6" s="141">
        <f>'1. promotional items'!D7*'4. scenario order figures '!D8+'1. promotional items'!E7*'4. scenario order figures '!E8+'1. promotional items'!F7*'4. scenario order figures '!F8+'1. promotional items'!G7*'4. scenario order figures '!G8+'1. promotional items'!H7*'4. scenario order figures '!H8</f>
        <v>0</v>
      </c>
      <c r="F6" s="142"/>
    </row>
    <row r="7" spans="1:6" s="64" customFormat="1" ht="22.8" x14ac:dyDescent="0.3">
      <c r="A7" s="67">
        <v>2</v>
      </c>
      <c r="B7" s="68" t="s">
        <v>34</v>
      </c>
      <c r="C7" s="69" t="s">
        <v>33</v>
      </c>
      <c r="D7" s="70">
        <f>'4. scenario order figures '!D9+'4. scenario order figures '!E9+'4. scenario order figures '!F9+'4. scenario order figures '!G9+'4. scenario order figures '!H9</f>
        <v>200</v>
      </c>
      <c r="E7" s="141">
        <f>'1. promotional items'!D8*'4. scenario order figures '!D9+'4. scenario order figures '!E9*'1. promotional items'!E8+'1. promotional items'!F8*'4. scenario order figures '!F9+'4. scenario order figures '!G9*'1. promotional items'!G8+'1. promotional items'!H8*'4. scenario order figures '!H9</f>
        <v>0</v>
      </c>
      <c r="F7" s="142"/>
    </row>
    <row r="8" spans="1:6" s="64" customFormat="1" ht="22.8" x14ac:dyDescent="0.3">
      <c r="A8" s="67">
        <v>3</v>
      </c>
      <c r="B8" s="68" t="s">
        <v>35</v>
      </c>
      <c r="C8" s="69" t="s">
        <v>36</v>
      </c>
      <c r="D8" s="70">
        <f>'4. scenario order figures '!D10+'4. scenario order figures '!E10+'4. scenario order figures '!F10+'4. scenario order figures '!G10+'4. scenario order figures '!H10</f>
        <v>725</v>
      </c>
      <c r="E8" s="141">
        <f>'1. promotional items'!D9*'4. scenario order figures '!D10+'4. scenario order figures '!E10*'1. promotional items'!E9+'1. promotional items'!F9*'4. scenario order figures '!F10+'4. scenario order figures '!G10*'1. promotional items'!G9+'1. promotional items'!H9*'4. scenario order figures '!H10</f>
        <v>0</v>
      </c>
      <c r="F8" s="142"/>
    </row>
    <row r="9" spans="1:6" s="64" customFormat="1" x14ac:dyDescent="0.3">
      <c r="A9" s="67">
        <v>4</v>
      </c>
      <c r="B9" s="68" t="s">
        <v>37</v>
      </c>
      <c r="C9" s="69" t="s">
        <v>33</v>
      </c>
      <c r="D9" s="70">
        <f>'4. scenario order figures '!D11+'4. scenario order figures '!E11+'4. scenario order figures '!F11+'4. scenario order figures '!G11+'4. scenario order figures '!H11</f>
        <v>1100</v>
      </c>
      <c r="E9" s="141">
        <f>'1. promotional items'!D10*'4. scenario order figures '!D11+'4. scenario order figures '!E11*'1. promotional items'!E10+'1. promotional items'!F10*'4. scenario order figures '!F11+'4. scenario order figures '!G11*'1. promotional items'!G10+'1. promotional items'!H10*'4. scenario order figures '!H11</f>
        <v>0</v>
      </c>
      <c r="F9" s="142"/>
    </row>
    <row r="10" spans="1:6" s="64" customFormat="1" ht="22.8" x14ac:dyDescent="0.3">
      <c r="A10" s="67">
        <v>5</v>
      </c>
      <c r="B10" s="68" t="s">
        <v>38</v>
      </c>
      <c r="C10" s="69" t="s">
        <v>33</v>
      </c>
      <c r="D10" s="70">
        <f>'4. scenario order figures '!D12+'4. scenario order figures '!E12+'4. scenario order figures '!F12+'4. scenario order figures '!G12+'4. scenario order figures '!H12</f>
        <v>1610</v>
      </c>
      <c r="E10" s="141">
        <f>'1. promotional items'!D11*'4. scenario order figures '!D12+'4. scenario order figures '!E12*'1. promotional items'!E11+'1. promotional items'!F11*'4. scenario order figures '!F12+'4. scenario order figures '!G12*'1. promotional items'!G11+'1. promotional items'!H11*'4. scenario order figures '!H12</f>
        <v>0</v>
      </c>
      <c r="F10" s="142"/>
    </row>
    <row r="11" spans="1:6" s="64" customFormat="1" ht="14.4" customHeight="1" x14ac:dyDescent="0.3">
      <c r="A11" s="134" t="s">
        <v>40</v>
      </c>
      <c r="B11" s="135"/>
      <c r="C11" s="136"/>
      <c r="D11" s="71"/>
      <c r="E11" s="135"/>
      <c r="F11" s="136"/>
    </row>
    <row r="12" spans="1:6" s="64" customFormat="1" ht="22.8" x14ac:dyDescent="0.3">
      <c r="A12" s="67">
        <v>6</v>
      </c>
      <c r="B12" s="68" t="s">
        <v>41</v>
      </c>
      <c r="C12" s="69" t="s">
        <v>33</v>
      </c>
      <c r="D12" s="70">
        <f>'4. scenario order figures '!D14+'4. scenario order figures '!E14+'4. scenario order figures '!F14+'4. scenario order figures '!G14+'4. scenario order figures '!H14</f>
        <v>8000</v>
      </c>
      <c r="E12" s="141">
        <f>'1. promotional items'!D13*'4. scenario order figures '!D14+'4. scenario order figures '!E14*'1. promotional items'!E13+'1. promotional items'!F13*'4. scenario order figures '!F14+'4. scenario order figures '!G14*'1. promotional items'!G13+'1. promotional items'!H13*'4. scenario order figures '!H14</f>
        <v>0</v>
      </c>
      <c r="F12" s="142"/>
    </row>
    <row r="13" spans="1:6" s="64" customFormat="1" ht="15.6" x14ac:dyDescent="0.3">
      <c r="A13" s="135" t="s">
        <v>116</v>
      </c>
      <c r="B13" s="135"/>
      <c r="C13" s="135"/>
      <c r="D13" s="72"/>
      <c r="E13" s="135"/>
      <c r="F13" s="136"/>
    </row>
    <row r="14" spans="1:6" s="64" customFormat="1" ht="34.200000000000003" x14ac:dyDescent="0.3">
      <c r="A14" s="67">
        <v>7</v>
      </c>
      <c r="B14" s="68" t="s">
        <v>42</v>
      </c>
      <c r="C14" s="69" t="s">
        <v>33</v>
      </c>
      <c r="D14" s="70">
        <f>'4. scenario order figures '!D16+'4. scenario order figures '!E16+'4. scenario order figures '!F16+'4. scenario order figures '!G16+'4. scenario order figures '!H16</f>
        <v>4340</v>
      </c>
      <c r="E14" s="141">
        <f>'1. promotional items'!D15*'4. scenario order figures '!D16+'4. scenario order figures '!E16*'1. promotional items'!E15+'1. promotional items'!F15*'4. scenario order figures '!F16+'4. scenario order figures '!G16*'1. promotional items'!G15+'1. promotional items'!H15*'4. scenario order figures '!H16</f>
        <v>0</v>
      </c>
      <c r="F14" s="142"/>
    </row>
    <row r="15" spans="1:6" s="64" customFormat="1" x14ac:dyDescent="0.3">
      <c r="A15" s="67">
        <v>8</v>
      </c>
      <c r="B15" s="68" t="s">
        <v>43</v>
      </c>
      <c r="C15" s="69" t="s">
        <v>33</v>
      </c>
      <c r="D15" s="70">
        <f>'4. scenario order figures '!D17+'4. scenario order figures '!E17+'4. scenario order figures '!F17+'4. scenario order figures '!G17+'4. scenario order figures '!H17</f>
        <v>4240</v>
      </c>
      <c r="E15" s="141">
        <f>'1. promotional items'!D16*'4. scenario order figures '!D17+'4. scenario order figures '!E17*'1. promotional items'!E16+'1. promotional items'!F16*'4. scenario order figures '!F17+'4. scenario order figures '!G17*'1. promotional items'!G16+'1. promotional items'!H16*'4. scenario order figures '!H17</f>
        <v>0</v>
      </c>
      <c r="F15" s="142"/>
    </row>
    <row r="16" spans="1:6" s="64" customFormat="1" x14ac:dyDescent="0.3">
      <c r="A16" s="67">
        <v>9</v>
      </c>
      <c r="B16" s="68" t="s">
        <v>44</v>
      </c>
      <c r="C16" s="69" t="s">
        <v>33</v>
      </c>
      <c r="D16" s="70">
        <f>'4. scenario order figures '!D18+'4. scenario order figures '!E18+'4. scenario order figures '!F18+'4. scenario order figures '!G18+'4. scenario order figures '!H18</f>
        <v>140</v>
      </c>
      <c r="E16" s="141">
        <f>'1. promotional items'!D17*'4. scenario order figures '!D18+'4. scenario order figures '!E18*'1. promotional items'!E17+'1. promotional items'!F17*'4. scenario order figures '!F18+'4. scenario order figures '!G18*'1. promotional items'!G17+'1. promotional items'!H17*'4. scenario order figures '!H18</f>
        <v>0</v>
      </c>
      <c r="F16" s="142"/>
    </row>
    <row r="17" spans="1:6" s="64" customFormat="1" ht="22.8" x14ac:dyDescent="0.3">
      <c r="A17" s="67">
        <v>10</v>
      </c>
      <c r="B17" s="68" t="s">
        <v>97</v>
      </c>
      <c r="C17" s="69" t="s">
        <v>33</v>
      </c>
      <c r="D17" s="70">
        <f>'4. scenario order figures '!D19+'4. scenario order figures '!E19+'4. scenario order figures '!F19+'4. scenario order figures '!G19+'4. scenario order figures '!H19</f>
        <v>5090</v>
      </c>
      <c r="E17" s="141">
        <f>'1. promotional items'!D18*'4. scenario order figures '!D19+'4. scenario order figures '!E19*'1. promotional items'!E18+'1. promotional items'!F18*'4. scenario order figures '!F19+'4. scenario order figures '!G19*'1. promotional items'!G18+'1. promotional items'!H18*'4. scenario order figures '!H19</f>
        <v>0</v>
      </c>
      <c r="F17" s="142"/>
    </row>
    <row r="18" spans="1:6" s="64" customFormat="1" ht="22.8" x14ac:dyDescent="0.3">
      <c r="A18" s="67">
        <v>11</v>
      </c>
      <c r="B18" s="68" t="s">
        <v>98</v>
      </c>
      <c r="C18" s="69" t="s">
        <v>33</v>
      </c>
      <c r="D18" s="70">
        <f>'4. scenario order figures '!D20+'4. scenario order figures '!E20+'4. scenario order figures '!F20+'4. scenario order figures '!G20+'4. scenario order figures '!H20</f>
        <v>1100</v>
      </c>
      <c r="E18" s="141">
        <f>'1. promotional items'!D19*'4. scenario order figures '!D20+'4. scenario order figures '!E20*'1. promotional items'!E19+'1. promotional items'!F19*'4. scenario order figures '!F20+'4. scenario order figures '!G20*'1. promotional items'!G19+'1. promotional items'!H19*'4. scenario order figures '!H20</f>
        <v>0</v>
      </c>
      <c r="F18" s="142"/>
    </row>
    <row r="19" spans="1:6" s="64" customFormat="1" ht="15.6" x14ac:dyDescent="0.3">
      <c r="A19" s="135" t="s">
        <v>45</v>
      </c>
      <c r="B19" s="135"/>
      <c r="C19" s="135"/>
      <c r="D19" s="72"/>
      <c r="E19" s="135"/>
      <c r="F19" s="136"/>
    </row>
    <row r="20" spans="1:6" s="64" customFormat="1" ht="34.200000000000003" x14ac:dyDescent="0.3">
      <c r="A20" s="67">
        <v>12</v>
      </c>
      <c r="B20" s="68" t="s">
        <v>46</v>
      </c>
      <c r="C20" s="69" t="s">
        <v>33</v>
      </c>
      <c r="D20" s="70">
        <f>'4. scenario order figures '!D22+'4. scenario order figures '!E22+'4. scenario order figures '!F22+'4. scenario order figures '!G22+'4. scenario order figures '!H22</f>
        <v>4560</v>
      </c>
      <c r="E20" s="141">
        <f>'1. promotional items'!D21*'4. scenario order figures '!D22+'4. scenario order figures '!E22*'1. promotional items'!E21+'1. promotional items'!F21*'4. scenario order figures '!F22+'4. scenario order figures '!G22*'1. promotional items'!G21+'1. promotional items'!H21*'4. scenario order figures '!H22</f>
        <v>0</v>
      </c>
      <c r="F20" s="142"/>
    </row>
    <row r="21" spans="1:6" s="64" customFormat="1" x14ac:dyDescent="0.3">
      <c r="A21" s="67">
        <v>13</v>
      </c>
      <c r="B21" s="68" t="s">
        <v>47</v>
      </c>
      <c r="C21" s="69" t="s">
        <v>33</v>
      </c>
      <c r="D21" s="70">
        <f>'4. scenario order figures '!D23+'4. scenario order figures '!E23+'4. scenario order figures '!F23+'4. scenario order figures '!G23+'4. scenario order figures '!H23</f>
        <v>330</v>
      </c>
      <c r="E21" s="141">
        <f>'1. promotional items'!D22*'4. scenario order figures '!D23+'4. scenario order figures '!E23*'1. promotional items'!E22+'1. promotional items'!F22*'4. scenario order figures '!F23+'4. scenario order figures '!G23*'1. promotional items'!G22+'1. promotional items'!H22*'4. scenario order figures '!H23</f>
        <v>0</v>
      </c>
      <c r="F21" s="142"/>
    </row>
    <row r="22" spans="1:6" s="64" customFormat="1" ht="34.200000000000003" x14ac:dyDescent="0.3">
      <c r="A22" s="67">
        <v>14</v>
      </c>
      <c r="B22" s="68" t="s">
        <v>48</v>
      </c>
      <c r="C22" s="69" t="s">
        <v>36</v>
      </c>
      <c r="D22" s="70">
        <f>'4. scenario order figures '!D24+'4. scenario order figures '!E24+'4. scenario order figures '!F24+'4. scenario order figures '!G24+'4. scenario order figures '!H24</f>
        <v>190</v>
      </c>
      <c r="E22" s="141">
        <f>'1. promotional items'!D23*'4. scenario order figures '!D24+'4. scenario order figures '!E24*'1. promotional items'!E23+'1. promotional items'!F23*'4. scenario order figures '!F24+'4. scenario order figures '!G24*'1. promotional items'!G23+'1. promotional items'!H23*'4. scenario order figures '!H24</f>
        <v>0</v>
      </c>
      <c r="F22" s="142"/>
    </row>
    <row r="23" spans="1:6" s="64" customFormat="1" ht="15.6" x14ac:dyDescent="0.3">
      <c r="A23" s="135" t="s">
        <v>49</v>
      </c>
      <c r="B23" s="135"/>
      <c r="C23" s="135"/>
      <c r="D23" s="72"/>
      <c r="E23" s="135"/>
      <c r="F23" s="136"/>
    </row>
    <row r="24" spans="1:6" s="64" customFormat="1" ht="22.8" x14ac:dyDescent="0.3">
      <c r="A24" s="67">
        <v>15</v>
      </c>
      <c r="B24" s="68" t="s">
        <v>50</v>
      </c>
      <c r="C24" s="69" t="s">
        <v>33</v>
      </c>
      <c r="D24" s="70">
        <f>'4. scenario order figures '!D26+'4. scenario order figures '!E26+'4. scenario order figures '!F26+'4. scenario order figures '!G26+'4. scenario order figures '!H26</f>
        <v>880</v>
      </c>
      <c r="E24" s="141">
        <f>'1. promotional items'!D25*'4. scenario order figures '!D26+'4. scenario order figures '!E26*'1. promotional items'!E25+'1. promotional items'!F25*'4. scenario order figures '!F26+'4. scenario order figures '!G26*'1. promotional items'!G25+'1. promotional items'!H25*'4. scenario order figures '!H26</f>
        <v>0</v>
      </c>
      <c r="F24" s="142"/>
    </row>
    <row r="25" spans="1:6" s="64" customFormat="1" ht="22.8" x14ac:dyDescent="0.3">
      <c r="A25" s="67">
        <v>16</v>
      </c>
      <c r="B25" s="68" t="s">
        <v>51</v>
      </c>
      <c r="C25" s="69" t="s">
        <v>36</v>
      </c>
      <c r="D25" s="70">
        <f>'4. scenario order figures '!D27+'4. scenario order figures '!E27+'4. scenario order figures '!F27+'4. scenario order figures '!G27+'4. scenario order figures '!H27</f>
        <v>280</v>
      </c>
      <c r="E25" s="141">
        <f>'1. promotional items'!D26*'4. scenario order figures '!D27+'4. scenario order figures '!E27*'1. promotional items'!E26+'1. promotional items'!F26*'4. scenario order figures '!F27+'4. scenario order figures '!G27*'1. promotional items'!G26+'1. promotional items'!H26*'4. scenario order figures '!H27</f>
        <v>0</v>
      </c>
      <c r="F25" s="142"/>
    </row>
    <row r="26" spans="1:6" s="64" customFormat="1" ht="15.6" x14ac:dyDescent="0.3">
      <c r="A26" s="135" t="s">
        <v>52</v>
      </c>
      <c r="B26" s="135"/>
      <c r="C26" s="135"/>
      <c r="D26" s="72"/>
      <c r="E26" s="135"/>
      <c r="F26" s="136"/>
    </row>
    <row r="27" spans="1:6" s="64" customFormat="1" ht="34.200000000000003" x14ac:dyDescent="0.3">
      <c r="A27" s="67">
        <v>17</v>
      </c>
      <c r="B27" s="68" t="s">
        <v>53</v>
      </c>
      <c r="C27" s="69" t="s">
        <v>33</v>
      </c>
      <c r="D27" s="70">
        <f>'4. scenario order figures '!D29+'4. scenario order figures '!E29+'4. scenario order figures '!F29+'4. scenario order figures '!G29+'4. scenario order figures '!H29</f>
        <v>1310</v>
      </c>
      <c r="E27" s="141">
        <f>'1. promotional items'!D28*'4. scenario order figures '!D29+'1. promotional items'!E28*'4. scenario order figures '!E29+'1. promotional items'!F28*'4. scenario order figures '!F29+'1. promotional items'!G28*'4. scenario order figures '!G29+'1. promotional items'!H28*'4. scenario order figures '!H29</f>
        <v>0</v>
      </c>
      <c r="F27" s="142"/>
    </row>
    <row r="28" spans="1:6" s="64" customFormat="1" ht="34.200000000000003" x14ac:dyDescent="0.3">
      <c r="A28" s="67">
        <v>18</v>
      </c>
      <c r="B28" s="68" t="s">
        <v>54</v>
      </c>
      <c r="C28" s="69" t="s">
        <v>33</v>
      </c>
      <c r="D28" s="70">
        <f>'4. scenario order figures '!D30+'4. scenario order figures '!E30+'4. scenario order figures '!F30+'4. scenario order figures '!G30+'4. scenario order figures '!H30</f>
        <v>220</v>
      </c>
      <c r="E28" s="141">
        <f>'1. promotional items'!D29*'4. scenario order figures '!D30+'1. promotional items'!E29*'4. scenario order figures '!E30+'1. promotional items'!F29*'4. scenario order figures '!F30+'1. promotional items'!G29*'4. scenario order figures '!G30+'1. promotional items'!H29*'4. scenario order figures '!H30</f>
        <v>0</v>
      </c>
      <c r="F28" s="142"/>
    </row>
    <row r="29" spans="1:6" s="64" customFormat="1" x14ac:dyDescent="0.3">
      <c r="A29" s="67">
        <v>19</v>
      </c>
      <c r="B29" s="68" t="s">
        <v>55</v>
      </c>
      <c r="C29" s="69" t="s">
        <v>33</v>
      </c>
      <c r="D29" s="70">
        <f>'4. scenario order figures '!D31+'4. scenario order figures '!E31+'4. scenario order figures '!F31+'4. scenario order figures '!G31+'4. scenario order figures '!H31</f>
        <v>1200</v>
      </c>
      <c r="E29" s="141">
        <f>'1. promotional items'!D30*'4. scenario order figures '!D31+'1. promotional items'!E30*'4. scenario order figures '!E31+'1. promotional items'!F30*'4. scenario order figures '!F31+'1. promotional items'!G30*'4. scenario order figures '!G31+'1. promotional items'!H30*'4. scenario order figures '!H31</f>
        <v>0</v>
      </c>
      <c r="F29" s="142"/>
    </row>
    <row r="30" spans="1:6" s="64" customFormat="1" ht="34.200000000000003" x14ac:dyDescent="0.3">
      <c r="A30" s="67">
        <v>20</v>
      </c>
      <c r="B30" s="68" t="s">
        <v>56</v>
      </c>
      <c r="C30" s="69" t="s">
        <v>36</v>
      </c>
      <c r="D30" s="70">
        <f>'4. scenario order figures '!D32+'4. scenario order figures '!E32+'4. scenario order figures '!F32+'4. scenario order figures '!G32+'4. scenario order figures '!H32</f>
        <v>320</v>
      </c>
      <c r="E30" s="141">
        <f>'1. promotional items'!D31*'4. scenario order figures '!D32+'1. promotional items'!E31*'4. scenario order figures '!E32+'1. promotional items'!F31*'4. scenario order figures '!F32+'1. promotional items'!G31*'4. scenario order figures '!G32+'1. promotional items'!H31*'4. scenario order figures '!H32</f>
        <v>0</v>
      </c>
      <c r="F30" s="142"/>
    </row>
    <row r="31" spans="1:6" s="64" customFormat="1" x14ac:dyDescent="0.3">
      <c r="A31" s="67">
        <v>21</v>
      </c>
      <c r="B31" s="68" t="s">
        <v>57</v>
      </c>
      <c r="C31" s="69" t="s">
        <v>36</v>
      </c>
      <c r="D31" s="70">
        <f>'4. scenario order figures '!D33+'4. scenario order figures '!E33+'4. scenario order figures '!F33+'4. scenario order figures '!G33+'4. scenario order figures '!H33</f>
        <v>50</v>
      </c>
      <c r="E31" s="141">
        <f>'1. promotional items'!D32*'4. scenario order figures '!D33+'1. promotional items'!E32*'4. scenario order figures '!E33+'1. promotional items'!F32*'4. scenario order figures '!F33+'1. promotional items'!G32*'4. scenario order figures '!G33+'1. promotional items'!H32*'4. scenario order figures '!H33</f>
        <v>0</v>
      </c>
      <c r="F31" s="142"/>
    </row>
    <row r="32" spans="1:6" s="64" customFormat="1" x14ac:dyDescent="0.3">
      <c r="A32" s="67">
        <v>22</v>
      </c>
      <c r="B32" s="68" t="s">
        <v>58</v>
      </c>
      <c r="C32" s="69" t="s">
        <v>36</v>
      </c>
      <c r="D32" s="70">
        <f>'4. scenario order figures '!D34+'4. scenario order figures '!E34+'4. scenario order figures '!F34+'4. scenario order figures '!G34+'4. scenario order figures '!H34</f>
        <v>50</v>
      </c>
      <c r="E32" s="141">
        <f>'1. promotional items'!D33*'4. scenario order figures '!D34+'1. promotional items'!E33*'4. scenario order figures '!E34+'1. promotional items'!F33*'4. scenario order figures '!F34+'1. promotional items'!G33*'4. scenario order figures '!G34+'1. promotional items'!H33*'4. scenario order figures '!H34</f>
        <v>0</v>
      </c>
      <c r="F32" s="142"/>
    </row>
    <row r="33" spans="1:6" s="64" customFormat="1" ht="22.8" x14ac:dyDescent="0.3">
      <c r="A33" s="67">
        <v>23</v>
      </c>
      <c r="B33" s="68" t="s">
        <v>59</v>
      </c>
      <c r="C33" s="69" t="s">
        <v>36</v>
      </c>
      <c r="D33" s="70">
        <f>'4. scenario order figures '!D35+'4. scenario order figures '!E35+'4. scenario order figures '!F35+'4. scenario order figures '!G35+'4. scenario order figures '!H35</f>
        <v>720</v>
      </c>
      <c r="E33" s="141">
        <f>'1. promotional items'!D34*'4. scenario order figures '!D35+'1. promotional items'!E34*'4. scenario order figures '!E35+'1. promotional items'!F34*'4. scenario order figures '!F35+'1. promotional items'!G34*'4. scenario order figures '!G35+'1. promotional items'!H34*'4. scenario order figures '!H35</f>
        <v>0</v>
      </c>
      <c r="F33" s="142"/>
    </row>
    <row r="34" spans="1:6" s="64" customFormat="1" ht="15.6" x14ac:dyDescent="0.3">
      <c r="A34" s="135" t="s">
        <v>60</v>
      </c>
      <c r="B34" s="135"/>
      <c r="C34" s="135"/>
      <c r="D34" s="72"/>
      <c r="E34" s="135"/>
      <c r="F34" s="136"/>
    </row>
    <row r="35" spans="1:6" s="64" customFormat="1" ht="22.8" x14ac:dyDescent="0.3">
      <c r="A35" s="67">
        <v>24</v>
      </c>
      <c r="B35" s="68" t="s">
        <v>61</v>
      </c>
      <c r="C35" s="69" t="s">
        <v>33</v>
      </c>
      <c r="D35" s="70">
        <f>'4. scenario order figures '!D37+'4. scenario order figures '!E37+'4. scenario order figures '!F37+'4. scenario order figures '!G37+'4. scenario order figures '!H37</f>
        <v>920</v>
      </c>
      <c r="E35" s="141">
        <f>'1. promotional items'!D36*'4. scenario order figures '!D37+'1. promotional items'!E36*'4. scenario order figures '!E37+'1. promotional items'!F36*'4. scenario order figures '!F37+'1. promotional items'!G36*'4. scenario order figures '!G37+'1. promotional items'!H36*'4. scenario order figures '!H37</f>
        <v>0</v>
      </c>
      <c r="F35" s="142"/>
    </row>
    <row r="36" spans="1:6" s="64" customFormat="1" ht="22.8" x14ac:dyDescent="0.3">
      <c r="A36" s="67">
        <v>25</v>
      </c>
      <c r="B36" s="68" t="s">
        <v>62</v>
      </c>
      <c r="C36" s="69" t="s">
        <v>33</v>
      </c>
      <c r="D36" s="70">
        <f>'4. scenario order figures '!D38+'4. scenario order figures '!E38+'4. scenario order figures '!F38+'4. scenario order figures '!G38+'4. scenario order figures '!H38</f>
        <v>920</v>
      </c>
      <c r="E36" s="141">
        <f>'1. promotional items'!D37*'4. scenario order figures '!D38+'1. promotional items'!E37*'4. scenario order figures '!E38+'1. promotional items'!F37*'4. scenario order figures '!F38+'1. promotional items'!G37*'4. scenario order figures '!G38+'1. promotional items'!H37*'4. scenario order figures '!H38</f>
        <v>0</v>
      </c>
      <c r="F36" s="142"/>
    </row>
    <row r="37" spans="1:6" s="64" customFormat="1" ht="22.8" x14ac:dyDescent="0.3">
      <c r="A37" s="67">
        <v>26</v>
      </c>
      <c r="B37" s="68" t="s">
        <v>63</v>
      </c>
      <c r="C37" s="69" t="s">
        <v>33</v>
      </c>
      <c r="D37" s="70">
        <f>'4. scenario order figures '!D39+'4. scenario order figures '!E39+'4. scenario order figures '!F39+'4. scenario order figures '!G39+'4. scenario order figures '!H39</f>
        <v>920</v>
      </c>
      <c r="E37" s="141">
        <f>'1. promotional items'!D38*'4. scenario order figures '!D39+'1. promotional items'!E38*'4. scenario order figures '!E39+'1. promotional items'!F38*'4. scenario order figures '!F39+'1. promotional items'!G38*'4. scenario order figures '!G39+'1. promotional items'!H38*'4. scenario order figures '!H39</f>
        <v>0</v>
      </c>
      <c r="F37" s="142"/>
    </row>
    <row r="38" spans="1:6" s="64" customFormat="1" ht="15.6" customHeight="1" x14ac:dyDescent="0.3">
      <c r="A38" s="135" t="s">
        <v>64</v>
      </c>
      <c r="B38" s="135"/>
      <c r="C38" s="73"/>
      <c r="D38" s="73"/>
      <c r="E38" s="73"/>
      <c r="F38" s="73"/>
    </row>
    <row r="39" spans="1:6" s="64" customFormat="1" x14ac:dyDescent="0.3">
      <c r="A39" s="67">
        <v>27</v>
      </c>
      <c r="B39" s="68" t="s">
        <v>66</v>
      </c>
      <c r="C39" s="69" t="s">
        <v>33</v>
      </c>
      <c r="D39" s="70">
        <f>'4. scenario order figures '!D41+'4. scenario order figures '!E41+'4. scenario order figures '!F41+'4. scenario order figures '!G41+'4. scenario order figures '!H41</f>
        <v>870</v>
      </c>
      <c r="E39" s="141">
        <f>'1. promotional items'!D40*'4. scenario order figures '!D41+'1. promotional items'!E40*'4. scenario order figures '!E41+'1. promotional items'!F40*'4. scenario order figures '!F41+'1. promotional items'!G40*'4. scenario order figures '!G41+'1. promotional items'!H40*'4. scenario order figures '!H41</f>
        <v>0</v>
      </c>
      <c r="F39" s="142"/>
    </row>
    <row r="40" spans="1:6" s="64" customFormat="1" ht="15.6" x14ac:dyDescent="0.3">
      <c r="A40" s="135" t="s">
        <v>65</v>
      </c>
      <c r="B40" s="135"/>
      <c r="C40" s="135"/>
      <c r="D40" s="72"/>
      <c r="E40" s="135"/>
      <c r="F40" s="136"/>
    </row>
    <row r="41" spans="1:6" s="64" customFormat="1" ht="34.200000000000003" x14ac:dyDescent="0.3">
      <c r="A41" s="67">
        <v>28</v>
      </c>
      <c r="B41" s="68" t="s">
        <v>67</v>
      </c>
      <c r="C41" s="69" t="s">
        <v>33</v>
      </c>
      <c r="D41" s="70">
        <f>'4. scenario order figures '!D43+'4. scenario order figures '!E43+'4. scenario order figures '!F43+'4. scenario order figures '!G43+'4. scenario order figures '!H43</f>
        <v>40</v>
      </c>
      <c r="E41" s="141">
        <f>'1. promotional items'!D42*'4. scenario order figures '!D43+'4. scenario order figures '!E43*'1. promotional items'!E42+'1. promotional items'!F42*'4. scenario order figures '!F43+'4. scenario order figures '!G43*'1. promotional items'!G42+'1. promotional items'!H42*'4. scenario order figures '!H43</f>
        <v>0</v>
      </c>
      <c r="F41" s="142"/>
    </row>
    <row r="42" spans="1:6" s="64" customFormat="1" ht="15.6" x14ac:dyDescent="0.3">
      <c r="A42" s="135" t="s">
        <v>68</v>
      </c>
      <c r="B42" s="135"/>
      <c r="C42" s="135"/>
      <c r="D42" s="72"/>
      <c r="E42" s="135"/>
      <c r="F42" s="136"/>
    </row>
    <row r="43" spans="1:6" s="64" customFormat="1" x14ac:dyDescent="0.3">
      <c r="A43" s="67">
        <v>29</v>
      </c>
      <c r="B43" s="68" t="s">
        <v>69</v>
      </c>
      <c r="C43" s="69" t="s">
        <v>33</v>
      </c>
      <c r="D43" s="70">
        <f>'4. scenario order figures '!D45+'4. scenario order figures '!E45+'4. scenario order figures '!F45+'4. scenario order figures '!G45+'4. scenario order figures '!H45</f>
        <v>13000</v>
      </c>
      <c r="E43" s="141">
        <f>'1. promotional items'!D44*'4. scenario order figures '!D45+'1. promotional items'!E44*'4. scenario order figures '!E45+'1. promotional items'!F44*'4. scenario order figures '!F45+'1. promotional items'!G44*'4. scenario order figures '!G45+'1. promotional items'!H44*'4. scenario order figures '!H45</f>
        <v>0</v>
      </c>
      <c r="F43" s="142"/>
    </row>
    <row r="44" spans="1:6" s="64" customFormat="1" ht="22.8" x14ac:dyDescent="0.3">
      <c r="A44" s="67">
        <v>30</v>
      </c>
      <c r="B44" s="68" t="s">
        <v>70</v>
      </c>
      <c r="C44" s="69" t="s">
        <v>33</v>
      </c>
      <c r="D44" s="70">
        <f>'4. scenario order figures '!D46+'4. scenario order figures '!E46+'4. scenario order figures '!F46+'4. scenario order figures '!G46+'4. scenario order figures '!H46</f>
        <v>5300</v>
      </c>
      <c r="E44" s="141">
        <f>'1. promotional items'!D45*'4. scenario order figures '!D46+'1. promotional items'!E45*'4. scenario order figures '!E46+'1. promotional items'!F45*'4. scenario order figures '!F46+'1. promotional items'!G45*'4. scenario order figures '!G46+'1. promotional items'!H45*'4. scenario order figures '!H46</f>
        <v>0</v>
      </c>
      <c r="F44" s="142"/>
    </row>
    <row r="45" spans="1:6" s="64" customFormat="1" ht="15.6" x14ac:dyDescent="0.3">
      <c r="A45" s="135" t="s">
        <v>71</v>
      </c>
      <c r="B45" s="135"/>
      <c r="C45" s="135"/>
      <c r="D45" s="72"/>
      <c r="E45" s="135"/>
      <c r="F45" s="136"/>
    </row>
    <row r="46" spans="1:6" s="64" customFormat="1" ht="13.2" x14ac:dyDescent="0.3">
      <c r="A46" s="67">
        <v>31</v>
      </c>
      <c r="B46" s="50" t="s">
        <v>99</v>
      </c>
      <c r="C46" s="69" t="s">
        <v>33</v>
      </c>
      <c r="D46" s="70">
        <f>'4. scenario order figures '!D48+'4. scenario order figures '!E48+'4. scenario order figures '!F48+'4. scenario order figures '!G48+'4. scenario order figures '!H48</f>
        <v>1550</v>
      </c>
      <c r="E46" s="141">
        <f>'1. promotional items'!D47*'4. scenario order figures '!D48+'1. promotional items'!E47*'4. scenario order figures '!E48+'1. promotional items'!F47*'4. scenario order figures '!F48+'1. promotional items'!G47*'4. scenario order figures '!G48+'1. promotional items'!H47*'4. scenario order figures '!H48</f>
        <v>0</v>
      </c>
      <c r="F46" s="142"/>
    </row>
    <row r="47" spans="1:6" s="64" customFormat="1" ht="26.4" x14ac:dyDescent="0.3">
      <c r="A47" s="67">
        <v>32</v>
      </c>
      <c r="B47" s="45" t="s">
        <v>100</v>
      </c>
      <c r="C47" s="69" t="s">
        <v>33</v>
      </c>
      <c r="D47" s="70">
        <f>'4. scenario order figures '!D49+'4. scenario order figures '!E49+'4. scenario order figures '!F49+'4. scenario order figures '!G49+'4. scenario order figures '!H49</f>
        <v>5550</v>
      </c>
      <c r="E47" s="141">
        <f>'1. promotional items'!D48*'4. scenario order figures '!D49+'1. promotional items'!E48*'4. scenario order figures '!E49+'1. promotional items'!F48*'4. scenario order figures '!F49+'1. promotional items'!G48*'4. scenario order figures '!G49+'1. promotional items'!H48*'4. scenario order figures '!H49</f>
        <v>0</v>
      </c>
      <c r="F47" s="142"/>
    </row>
    <row r="48" spans="1:6" s="64" customFormat="1" ht="26.4" x14ac:dyDescent="0.3">
      <c r="A48" s="67">
        <v>33</v>
      </c>
      <c r="B48" s="45" t="s">
        <v>101</v>
      </c>
      <c r="C48" s="69" t="s">
        <v>33</v>
      </c>
      <c r="D48" s="70">
        <f>'4. scenario order figures '!D50+'4. scenario order figures '!E50+'4. scenario order figures '!F50+'4. scenario order figures '!G50+'4. scenario order figures '!H50</f>
        <v>5550</v>
      </c>
      <c r="E48" s="141">
        <f>'1. promotional items'!D49*'4. scenario order figures '!D50+'1. promotional items'!E49*'4. scenario order figures '!E50+'1. promotional items'!F49*'4. scenario order figures '!F50+'1. promotional items'!G49*'4. scenario order figures '!G50+'1. promotional items'!H49*'4. scenario order figures '!H50</f>
        <v>0</v>
      </c>
      <c r="F48" s="142"/>
    </row>
    <row r="49" spans="1:6" s="64" customFormat="1" ht="26.4" x14ac:dyDescent="0.3">
      <c r="A49" s="67">
        <v>34</v>
      </c>
      <c r="B49" s="45" t="s">
        <v>102</v>
      </c>
      <c r="C49" s="69" t="s">
        <v>33</v>
      </c>
      <c r="D49" s="70">
        <f>'4. scenario order figures '!D51+'4. scenario order figures '!E51+'4. scenario order figures '!F51+'4. scenario order figures '!G51+'4. scenario order figures '!H51</f>
        <v>1550</v>
      </c>
      <c r="E49" s="141">
        <f>'1. promotional items'!D50*'4. scenario order figures '!D51+'1. promotional items'!E50*'4. scenario order figures '!E51+'1. promotional items'!F50*'4. scenario order figures '!F51+'1. promotional items'!G50*'4. scenario order figures '!G51+'1. promotional items'!H50*'4. scenario order figures '!H51</f>
        <v>0</v>
      </c>
      <c r="F49" s="142"/>
    </row>
    <row r="50" spans="1:6" s="64" customFormat="1" ht="26.4" x14ac:dyDescent="0.3">
      <c r="A50" s="67">
        <v>35</v>
      </c>
      <c r="B50" s="45" t="s">
        <v>103</v>
      </c>
      <c r="C50" s="69" t="s">
        <v>33</v>
      </c>
      <c r="D50" s="70">
        <f>'4. scenario order figures '!D52+'4. scenario order figures '!E52+'4. scenario order figures '!F52+'4. scenario order figures '!G52+'4. scenario order figures '!H52</f>
        <v>1550</v>
      </c>
      <c r="E50" s="141">
        <f>'1. promotional items'!D51*'4. scenario order figures '!D52+'1. promotional items'!E51*'4. scenario order figures '!E52+'1. promotional items'!F51*'4. scenario order figures '!F52+'1. promotional items'!G51*'4. scenario order figures '!G52+'1. promotional items'!H51*'4. scenario order figures '!H52</f>
        <v>0</v>
      </c>
      <c r="F50" s="142"/>
    </row>
    <row r="51" spans="1:6" s="64" customFormat="1" ht="13.2" x14ac:dyDescent="0.3">
      <c r="A51" s="67">
        <v>36</v>
      </c>
      <c r="B51" s="45" t="s">
        <v>104</v>
      </c>
      <c r="C51" s="69" t="s">
        <v>33</v>
      </c>
      <c r="D51" s="70">
        <f>'4. scenario order figures '!D53+'4. scenario order figures '!E53+'4. scenario order figures '!F53+'4. scenario order figures '!G53+'4. scenario order figures '!H53</f>
        <v>670</v>
      </c>
      <c r="E51" s="141">
        <f>'1. promotional items'!D52*'4. scenario order figures '!D53+'1. promotional items'!E52*'4. scenario order figures '!E53+'1. promotional items'!F52*'4. scenario order figures '!F53+'1. promotional items'!G52*'4. scenario order figures '!G53+'1. promotional items'!H52*'4. scenario order figures '!H53</f>
        <v>0</v>
      </c>
      <c r="F51" s="142"/>
    </row>
    <row r="52" spans="1:6" s="64" customFormat="1" ht="15.6" x14ac:dyDescent="0.3">
      <c r="A52" s="135" t="s">
        <v>72</v>
      </c>
      <c r="B52" s="135"/>
      <c r="C52" s="135"/>
      <c r="D52" s="72"/>
      <c r="E52" s="135"/>
      <c r="F52" s="136"/>
    </row>
    <row r="53" spans="1:6" s="64" customFormat="1" ht="22.8" x14ac:dyDescent="0.3">
      <c r="A53" s="67">
        <v>37</v>
      </c>
      <c r="B53" s="68" t="s">
        <v>73</v>
      </c>
      <c r="C53" s="69" t="s">
        <v>36</v>
      </c>
      <c r="D53" s="70">
        <f>'4. scenario order figures '!D55+'4. scenario order figures '!E55+'4. scenario order figures '!F55+'4. scenario order figures '!G55+'4. scenario order figures '!H55</f>
        <v>620</v>
      </c>
      <c r="E53" s="141">
        <f>'1. promotional items'!D54*'4. scenario order figures '!D55+'1. promotional items'!E54*'4. scenario order figures '!E55+'1. promotional items'!F54*'4. scenario order figures '!F55+'1. promotional items'!G54*'4. scenario order figures '!G55+'1. promotional items'!H54*'4. scenario order figures '!H55</f>
        <v>0</v>
      </c>
      <c r="F53" s="142"/>
    </row>
    <row r="54" spans="1:6" s="64" customFormat="1" ht="13.2" x14ac:dyDescent="0.3">
      <c r="A54" s="67">
        <v>38</v>
      </c>
      <c r="B54" s="43" t="s">
        <v>105</v>
      </c>
      <c r="C54" s="69" t="s">
        <v>36</v>
      </c>
      <c r="D54" s="70">
        <f>'4. scenario order figures '!D56+'4. scenario order figures '!E56+'4. scenario order figures '!F56+'4. scenario order figures '!G56+'4. scenario order figures '!H56</f>
        <v>1030</v>
      </c>
      <c r="E54" s="141">
        <f>'1. promotional items'!D55*'4. scenario order figures '!D56+'1. promotional items'!E55*'4. scenario order figures '!E56+'1. promotional items'!F55*'4. scenario order figures '!F56+'1. promotional items'!G55*'4. scenario order figures '!G56+'1. promotional items'!H56*'4. scenario order figures '!H56</f>
        <v>0</v>
      </c>
      <c r="F54" s="142"/>
    </row>
    <row r="55" spans="1:6" s="64" customFormat="1" ht="13.2" x14ac:dyDescent="0.3">
      <c r="A55" s="67">
        <v>39</v>
      </c>
      <c r="B55" s="43" t="s">
        <v>106</v>
      </c>
      <c r="C55" s="69" t="s">
        <v>36</v>
      </c>
      <c r="D55" s="70">
        <f>'4. scenario order figures '!D57+'4. scenario order figures '!E57+'4. scenario order figures '!F57+'4. scenario order figures '!G57+'4. scenario order figures '!H57</f>
        <v>3230</v>
      </c>
      <c r="E55" s="141">
        <f>'1. promotional items'!D56*'4. scenario order figures '!D57+'1. promotional items'!E56*'4. scenario order figures '!E57+'1. promotional items'!F56*'4. scenario order figures '!F57+'1. promotional items'!G56*'4. scenario order figures '!G57+'1. promotional items'!H57*'4. scenario order figures '!H57</f>
        <v>0</v>
      </c>
      <c r="F55" s="142"/>
    </row>
    <row r="56" spans="1:6" s="64" customFormat="1" ht="13.2" x14ac:dyDescent="0.3">
      <c r="A56" s="67">
        <v>40</v>
      </c>
      <c r="B56" s="43" t="s">
        <v>107</v>
      </c>
      <c r="C56" s="69" t="s">
        <v>36</v>
      </c>
      <c r="D56" s="70">
        <f>'4. scenario order figures '!D58+'4. scenario order figures '!E58+'4. scenario order figures '!F58+'4. scenario order figures '!G58+'4. scenario order figures '!H58</f>
        <v>4960</v>
      </c>
      <c r="E56" s="141">
        <f>'1. promotional items'!D57*'4. scenario order figures '!D58+'1. promotional items'!E57*'4. scenario order figures '!E58+'1. promotional items'!F57*'4. scenario order figures '!F58+'1. promotional items'!G57*'4. scenario order figures '!G58+'1. promotional items'!H57*'4. scenario order figures '!H58</f>
        <v>0</v>
      </c>
      <c r="F56" s="142"/>
    </row>
    <row r="57" spans="1:6" s="64" customFormat="1" x14ac:dyDescent="0.3">
      <c r="A57" s="67">
        <v>41</v>
      </c>
      <c r="B57" s="68" t="s">
        <v>74</v>
      </c>
      <c r="C57" s="69" t="s">
        <v>36</v>
      </c>
      <c r="D57" s="70">
        <f>'4. scenario order figures '!D59+'4. scenario order figures '!E59+'4. scenario order figures '!F59+'4. scenario order figures '!G59+'4. scenario order figures '!H59</f>
        <v>180</v>
      </c>
      <c r="E57" s="141">
        <f>'1. promotional items'!D58*'4. scenario order figures '!D59+'1. promotional items'!E58*'4. scenario order figures '!E59+'1. promotional items'!F58*'4. scenario order figures '!F59+'1. promotional items'!G58*'4. scenario order figures '!G59+'1. promotional items'!H58*'4. scenario order figures '!H59</f>
        <v>0</v>
      </c>
      <c r="F57" s="142"/>
    </row>
    <row r="58" spans="1:6" s="64" customFormat="1" x14ac:dyDescent="0.3">
      <c r="A58" s="67">
        <v>42</v>
      </c>
      <c r="B58" s="68" t="s">
        <v>75</v>
      </c>
      <c r="C58" s="69" t="s">
        <v>36</v>
      </c>
      <c r="D58" s="70">
        <f>'4. scenario order figures '!D60+'4. scenario order figures '!E60+'4. scenario order figures '!F60+'4. scenario order figures '!G60+'4. scenario order figures '!H60</f>
        <v>180</v>
      </c>
      <c r="E58" s="141">
        <f>'1. promotional items'!D59*'4. scenario order figures '!D60+'1. promotional items'!E59*'4. scenario order figures '!E60+'1. promotional items'!F59*'4. scenario order figures '!F60+'1. promotional items'!G59*'4. scenario order figures '!G60+'1. promotional items'!H59*'4. scenario order figures '!H60</f>
        <v>0</v>
      </c>
      <c r="F58" s="142"/>
    </row>
    <row r="59" spans="1:6" s="64" customFormat="1" ht="13.95" customHeight="1" x14ac:dyDescent="0.3">
      <c r="A59" s="137" t="s">
        <v>114</v>
      </c>
      <c r="B59" s="138"/>
      <c r="C59" s="138"/>
      <c r="D59" s="139"/>
      <c r="E59" s="74"/>
      <c r="F59" s="75">
        <f>SUM(E6:F58)</f>
        <v>0</v>
      </c>
    </row>
    <row r="60" spans="1:6" s="64" customFormat="1" ht="13.95" customHeight="1" x14ac:dyDescent="0.3">
      <c r="A60" s="76"/>
      <c r="B60" s="77"/>
      <c r="C60" s="77"/>
      <c r="D60" s="77"/>
      <c r="E60" s="78"/>
      <c r="F60" s="79"/>
    </row>
    <row r="61" spans="1:6" s="64" customFormat="1" ht="13.95" customHeight="1" x14ac:dyDescent="0.3">
      <c r="A61" s="80"/>
      <c r="B61" s="77"/>
      <c r="C61" s="77"/>
      <c r="D61" s="77"/>
      <c r="E61" s="78"/>
      <c r="F61" s="79"/>
    </row>
    <row r="62" spans="1:6" s="64" customFormat="1" ht="15.6" customHeight="1" x14ac:dyDescent="0.3">
      <c r="A62" s="133" t="s">
        <v>111</v>
      </c>
      <c r="B62" s="133"/>
      <c r="C62" s="133"/>
      <c r="D62" s="133"/>
      <c r="E62" s="81"/>
      <c r="F62" s="81"/>
    </row>
    <row r="63" spans="1:6" s="64" customFormat="1" ht="46.2" customHeight="1" x14ac:dyDescent="0.3">
      <c r="A63" s="65" t="s">
        <v>22</v>
      </c>
      <c r="B63" s="65" t="s">
        <v>12</v>
      </c>
      <c r="C63" s="133" t="s">
        <v>24</v>
      </c>
      <c r="D63" s="133"/>
      <c r="E63" s="65" t="s">
        <v>85</v>
      </c>
      <c r="F63" s="82" t="s">
        <v>25</v>
      </c>
    </row>
    <row r="64" spans="1:6" s="64" customFormat="1" ht="14.4" customHeight="1" x14ac:dyDescent="0.3">
      <c r="A64" s="67">
        <v>1</v>
      </c>
      <c r="B64" s="68" t="s">
        <v>26</v>
      </c>
      <c r="C64" s="143">
        <v>15000</v>
      </c>
      <c r="D64" s="143"/>
      <c r="E64" s="83">
        <f>'2. catalogue'!C4</f>
        <v>0</v>
      </c>
      <c r="F64" s="75">
        <f>C64+E64*C64</f>
        <v>15000</v>
      </c>
    </row>
    <row r="65" spans="1:7" s="64" customFormat="1" ht="14.4" customHeight="1" x14ac:dyDescent="0.3">
      <c r="A65" s="84"/>
      <c r="B65" s="85"/>
      <c r="C65" s="86"/>
      <c r="D65" s="86"/>
      <c r="E65" s="87"/>
      <c r="F65" s="79"/>
    </row>
    <row r="66" spans="1:7" s="64" customFormat="1" ht="14.4" customHeight="1" x14ac:dyDescent="0.3">
      <c r="A66" s="84"/>
      <c r="B66" s="85"/>
      <c r="C66" s="86"/>
      <c r="D66" s="86"/>
      <c r="E66" s="87"/>
      <c r="F66" s="79"/>
    </row>
    <row r="67" spans="1:7" s="64" customFormat="1" ht="15.6" customHeight="1" x14ac:dyDescent="0.3">
      <c r="A67" s="133" t="s">
        <v>112</v>
      </c>
      <c r="B67" s="133"/>
      <c r="C67" s="133"/>
      <c r="D67" s="133"/>
      <c r="E67" s="65"/>
      <c r="F67" s="65"/>
    </row>
    <row r="68" spans="1:7" s="64" customFormat="1" ht="50.4" customHeight="1" x14ac:dyDescent="0.3">
      <c r="A68" s="65" t="s">
        <v>22</v>
      </c>
      <c r="B68" s="65" t="s">
        <v>12</v>
      </c>
      <c r="C68" s="133" t="s">
        <v>27</v>
      </c>
      <c r="D68" s="133"/>
      <c r="E68" s="65" t="s">
        <v>28</v>
      </c>
      <c r="F68" s="82" t="s">
        <v>124</v>
      </c>
      <c r="G68" s="88"/>
    </row>
    <row r="69" spans="1:7" s="64" customFormat="1" ht="14.4" customHeight="1" x14ac:dyDescent="0.3">
      <c r="A69" s="67">
        <v>1</v>
      </c>
      <c r="B69" s="68" t="s">
        <v>29</v>
      </c>
      <c r="C69" s="143">
        <v>8000</v>
      </c>
      <c r="D69" s="143"/>
      <c r="E69" s="83">
        <f>'3. urgent orders'!C4</f>
        <v>0</v>
      </c>
      <c r="F69" s="75">
        <f>C69+E69*C69</f>
        <v>8000</v>
      </c>
    </row>
    <row r="70" spans="1:7" s="88" customFormat="1" ht="33" customHeight="1" thickBot="1" x14ac:dyDescent="0.35">
      <c r="A70" s="84"/>
      <c r="B70" s="85"/>
      <c r="C70" s="86"/>
      <c r="D70" s="86"/>
      <c r="E70" s="87"/>
      <c r="F70" s="79"/>
    </row>
    <row r="71" spans="1:7" s="90" customFormat="1" ht="57" customHeight="1" thickBot="1" x14ac:dyDescent="0.35">
      <c r="A71" s="144" t="s">
        <v>113</v>
      </c>
      <c r="B71" s="145"/>
      <c r="C71" s="145"/>
      <c r="D71" s="145"/>
      <c r="E71" s="145"/>
      <c r="F71" s="89">
        <f>F59+F64+F69</f>
        <v>23000</v>
      </c>
    </row>
    <row r="72" spans="1:7" s="91" customFormat="1" ht="41.4" customHeight="1" x14ac:dyDescent="0.3">
      <c r="A72" s="153" t="s">
        <v>122</v>
      </c>
      <c r="B72" s="153"/>
      <c r="C72" s="153"/>
      <c r="D72" s="153"/>
      <c r="E72" s="153"/>
      <c r="F72" s="153"/>
    </row>
    <row r="73" spans="1:7" ht="13.8" x14ac:dyDescent="0.25">
      <c r="A73" s="147" t="s">
        <v>78</v>
      </c>
      <c r="B73" s="148"/>
      <c r="C73" s="149"/>
      <c r="D73" s="149"/>
      <c r="E73" s="149"/>
      <c r="F73" s="149"/>
    </row>
    <row r="74" spans="1:7" ht="13.8" x14ac:dyDescent="0.2">
      <c r="A74" s="147" t="s">
        <v>79</v>
      </c>
      <c r="B74" s="148"/>
      <c r="C74" s="150"/>
      <c r="D74" s="150"/>
      <c r="E74" s="150"/>
      <c r="F74" s="150"/>
    </row>
    <row r="75" spans="1:7" ht="13.8" x14ac:dyDescent="0.2">
      <c r="A75" s="147" t="s">
        <v>80</v>
      </c>
      <c r="B75" s="148"/>
      <c r="C75" s="150"/>
      <c r="D75" s="150"/>
      <c r="E75" s="150"/>
      <c r="F75" s="150"/>
    </row>
    <row r="76" spans="1:7" ht="13.8" x14ac:dyDescent="0.2">
      <c r="A76" s="147" t="s">
        <v>81</v>
      </c>
      <c r="B76" s="148"/>
      <c r="C76" s="151"/>
      <c r="D76" s="151"/>
      <c r="E76" s="151"/>
      <c r="F76" s="151"/>
    </row>
    <row r="77" spans="1:7" ht="75" customHeight="1" x14ac:dyDescent="0.2">
      <c r="A77" s="147" t="s">
        <v>82</v>
      </c>
      <c r="B77" s="148"/>
      <c r="C77" s="151"/>
      <c r="D77" s="151"/>
      <c r="E77" s="151"/>
      <c r="F77" s="151"/>
    </row>
    <row r="78" spans="1:7" x14ac:dyDescent="0.2">
      <c r="B78" s="146"/>
      <c r="C78" s="146"/>
    </row>
    <row r="79" spans="1:7" ht="60.75" customHeight="1" x14ac:dyDescent="0.2">
      <c r="A79" s="152" t="str">
        <f>IF(B107&lt;121,"ATTENTION! You have not filled-in all the required cells in the Tab 1, 2 and 3. As soon as they are filled-in, this message will dissapear.","")</f>
        <v>ATTENTION! You have not filled-in all the required cells in the Tab 1, 2 and 3. As soon as they are filled-in, this message will dissapear.</v>
      </c>
      <c r="B79" s="152"/>
      <c r="C79" s="152"/>
      <c r="D79" s="152"/>
      <c r="E79" s="152"/>
      <c r="F79" s="152"/>
    </row>
    <row r="104" spans="2:2" x14ac:dyDescent="0.2">
      <c r="B104" s="93">
        <f>COUNTA('1. promotional items'!D7:H59)</f>
        <v>0</v>
      </c>
    </row>
    <row r="105" spans="2:2" x14ac:dyDescent="0.2">
      <c r="B105" s="93">
        <f>COUNTA('2. catalogue'!C4)</f>
        <v>0</v>
      </c>
    </row>
    <row r="106" spans="2:2" x14ac:dyDescent="0.2">
      <c r="B106" s="93">
        <f>COUNTA('3. urgent orders'!C4)</f>
        <v>0</v>
      </c>
    </row>
    <row r="107" spans="2:2" x14ac:dyDescent="0.2">
      <c r="B107" s="93">
        <f>SUM(B104:B106)</f>
        <v>0</v>
      </c>
    </row>
  </sheetData>
  <sheetProtection algorithmName="SHA-512" hashValue="B9nPMqHaxLUngOOm4/RrQIm2uPig4/iPwkCqgusql4LznXZpIL7zlcrfeDaPAjtgsWYtB4DtBZzxGM5wfmVGXQ==" saltValue="Ab9gxYJN2pTEkiCIS7Nxvg==" spinCount="100000" sheet="1" objects="1" scenarios="1"/>
  <mergeCells count="89">
    <mergeCell ref="A79:F79"/>
    <mergeCell ref="A72:F72"/>
    <mergeCell ref="E17:F17"/>
    <mergeCell ref="E18:F18"/>
    <mergeCell ref="A38:B38"/>
    <mergeCell ref="E56:F56"/>
    <mergeCell ref="E57:F57"/>
    <mergeCell ref="E46:F46"/>
    <mergeCell ref="E47:F47"/>
    <mergeCell ref="E48:F48"/>
    <mergeCell ref="E49:F49"/>
    <mergeCell ref="E39:F39"/>
    <mergeCell ref="E41:F41"/>
    <mergeCell ref="E43:F43"/>
    <mergeCell ref="E51:F51"/>
    <mergeCell ref="E33:F33"/>
    <mergeCell ref="E58:F58"/>
    <mergeCell ref="E11:F11"/>
    <mergeCell ref="E13:F13"/>
    <mergeCell ref="E19:F19"/>
    <mergeCell ref="E23:F23"/>
    <mergeCell ref="E26:F26"/>
    <mergeCell ref="E34:F34"/>
    <mergeCell ref="E40:F40"/>
    <mergeCell ref="E42:F42"/>
    <mergeCell ref="E45:F45"/>
    <mergeCell ref="E52:F52"/>
    <mergeCell ref="E50:F50"/>
    <mergeCell ref="E53:F53"/>
    <mergeCell ref="E54:F54"/>
    <mergeCell ref="E55:F55"/>
    <mergeCell ref="E44:F44"/>
    <mergeCell ref="E37:F37"/>
    <mergeCell ref="E28:F28"/>
    <mergeCell ref="E29:F29"/>
    <mergeCell ref="E30:F30"/>
    <mergeCell ref="E31:F31"/>
    <mergeCell ref="E32:F32"/>
    <mergeCell ref="E36:F36"/>
    <mergeCell ref="E35:F35"/>
    <mergeCell ref="B78:C78"/>
    <mergeCell ref="A73:B73"/>
    <mergeCell ref="A74:B74"/>
    <mergeCell ref="A75:B75"/>
    <mergeCell ref="A76:B76"/>
    <mergeCell ref="A77:B77"/>
    <mergeCell ref="C73:F73"/>
    <mergeCell ref="C74:F74"/>
    <mergeCell ref="C75:F75"/>
    <mergeCell ref="C76:F76"/>
    <mergeCell ref="C77:F77"/>
    <mergeCell ref="C68:D68"/>
    <mergeCell ref="C69:D69"/>
    <mergeCell ref="C63:D63"/>
    <mergeCell ref="C64:D64"/>
    <mergeCell ref="A71:E71"/>
    <mergeCell ref="A67:D67"/>
    <mergeCell ref="E9:F9"/>
    <mergeCell ref="A40:C40"/>
    <mergeCell ref="A42:C42"/>
    <mergeCell ref="A45:C45"/>
    <mergeCell ref="A52:C52"/>
    <mergeCell ref="E10:F10"/>
    <mergeCell ref="E12:F12"/>
    <mergeCell ref="E14:F14"/>
    <mergeCell ref="E15:F15"/>
    <mergeCell ref="E16:F16"/>
    <mergeCell ref="E20:F20"/>
    <mergeCell ref="E22:F22"/>
    <mergeCell ref="E21:F21"/>
    <mergeCell ref="E24:F24"/>
    <mergeCell ref="E25:F25"/>
    <mergeCell ref="E27:F27"/>
    <mergeCell ref="A1:F1"/>
    <mergeCell ref="E4:F4"/>
    <mergeCell ref="E5:F5"/>
    <mergeCell ref="E7:F7"/>
    <mergeCell ref="E8:F8"/>
    <mergeCell ref="E6:F6"/>
    <mergeCell ref="A3:D3"/>
    <mergeCell ref="A62:D62"/>
    <mergeCell ref="A5:C5"/>
    <mergeCell ref="A11:C11"/>
    <mergeCell ref="A19:C19"/>
    <mergeCell ref="A23:C23"/>
    <mergeCell ref="A26:C26"/>
    <mergeCell ref="A34:C34"/>
    <mergeCell ref="A59:D59"/>
    <mergeCell ref="A13:C13"/>
  </mergeCells>
  <conditionalFormatting sqref="A79:F79">
    <cfRule type="expression" dxfId="0" priority="1">
      <formula>$B$107=121</formula>
    </cfRule>
  </conditionalFormatting>
  <pageMargins left="0.51181102362204722" right="0.51181102362204722" top="0.55118110236220474" bottom="0.55118110236220474" header="0.31496062992125984" footer="0.31496062992125984"/>
  <pageSetup paperSize="9" scale="68" fitToHeight="0" orientation="portrait" r:id="rId1"/>
  <rowBreaks count="1" manualBreakCount="1">
    <brk id="51" max="5" man="1"/>
  </rowBreak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D152055335E1748BEFF2A5D03F59536" ma:contentTypeVersion="2" ma:contentTypeDescription="Create a new document." ma:contentTypeScope="" ma:versionID="10986ac9dfbf4dd001c02ec42daa68a9">
  <xsd:schema xmlns:xsd="http://www.w3.org/2001/XMLSchema" xmlns:xs="http://www.w3.org/2001/XMLSchema" xmlns:p="http://schemas.microsoft.com/office/2006/metadata/properties" xmlns:ns2="ae84e969-150c-451c-a1c7-14077f2cb4fa" targetNamespace="http://schemas.microsoft.com/office/2006/metadata/properties" ma:root="true" ma:fieldsID="c3ae1a95d86af0d6b902f14391c36799" ns2:_="">
    <xsd:import namespace="ae84e969-150c-451c-a1c7-14077f2cb4fa"/>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84e969-150c-451c-a1c7-14077f2cb4fa"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8B63DDE-156A-4E0D-9453-4D489F59FB8E}">
  <ds:schemaRefs>
    <ds:schemaRef ds:uri="ae84e969-150c-451c-a1c7-14077f2cb4fa"/>
    <ds:schemaRef ds:uri="http://schemas.microsoft.com/office/2006/metadata/properties"/>
    <ds:schemaRef ds:uri="http://schemas.openxmlformats.org/package/2006/metadata/core-properties"/>
    <ds:schemaRef ds:uri="http://www.w3.org/XML/1998/namespace"/>
    <ds:schemaRef ds:uri="http://schemas.microsoft.com/office/2006/documentManagement/types"/>
    <ds:schemaRef ds:uri="http://purl.org/dc/terms/"/>
    <ds:schemaRef ds:uri="http://schemas.microsoft.com/office/infopath/2007/PartnerControls"/>
    <ds:schemaRef ds:uri="http://purl.org/dc/dcmitype/"/>
    <ds:schemaRef ds:uri="http://purl.org/dc/elements/1.1/"/>
  </ds:schemaRefs>
</ds:datastoreItem>
</file>

<file path=customXml/itemProps2.xml><?xml version="1.0" encoding="utf-8"?>
<ds:datastoreItem xmlns:ds="http://schemas.openxmlformats.org/officeDocument/2006/customXml" ds:itemID="{FB9274E5-05B8-4A64-A708-358E51EDF03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84e969-150c-451c-a1c7-14077f2cb4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82B2946-CA87-4618-A314-1B56657EAA2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summary</vt:lpstr>
      <vt:lpstr>1. promotional items</vt:lpstr>
      <vt:lpstr>2. catalogue</vt:lpstr>
      <vt:lpstr>3. urgent orders</vt:lpstr>
      <vt:lpstr>4. scenario order figures </vt:lpstr>
      <vt:lpstr>scenario</vt:lpstr>
      <vt:lpstr>'1. promotional items'!Print_Area</vt:lpstr>
      <vt:lpstr>'4. scenario order figures '!Print_Area</vt:lpstr>
      <vt:lpstr>scenario!Print_Area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Elona Behari (External)</dc:creator>
  <cp:lastModifiedBy>Sotirios Daniil</cp:lastModifiedBy>
  <cp:lastPrinted>2024-10-18T10:11:56Z</cp:lastPrinted>
  <dcterms:created xsi:type="dcterms:W3CDTF">2024-09-19T09:09:33Z</dcterms:created>
  <dcterms:modified xsi:type="dcterms:W3CDTF">2024-10-18T10:12:38Z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0x0101004D152055335E1748BEFF2A5D03F59536</vt:lpwstr>
  </property>
</Properties>
</file>